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blanco_educacionbogota_gov_co/Documents/1.DFDIP/2026/"/>
    </mc:Choice>
  </mc:AlternateContent>
  <xr:revisionPtr revIDLastSave="0" documentId="8_{4A8EB3B4-DF5B-42C3-AFE2-0B4CE52443FC}" xr6:coauthVersionLast="47" xr6:coauthVersionMax="47" xr10:uidLastSave="{00000000-0000-0000-0000-000000000000}"/>
  <bookViews>
    <workbookView xWindow="-108" yWindow="-108" windowWidth="23256" windowHeight="12456" tabRatio="687" firstSheet="4" activeTab="4" xr2:uid="{00000000-000D-0000-FFFF-FFFF00000000}"/>
  </bookViews>
  <sheets>
    <sheet name="SA" sheetId="6" state="hidden" r:id="rId1"/>
    <sheet name="Sheet 1" sheetId="1" state="hidden" r:id="rId2"/>
    <sheet name="Hoja5" sheetId="12" state="hidden" r:id="rId3"/>
    <sheet name="Asignación_estrategia_cupo" sheetId="7" state="hidden" r:id="rId4"/>
    <sheet name="Formacion_colegios_focalizados" sheetId="27" r:id="rId5"/>
    <sheet name="Hoja1" sheetId="28" r:id="rId6"/>
  </sheets>
  <definedNames>
    <definedName name="_xlnm._FilterDatabase" localSheetId="3" hidden="1">Asignación_estrategia_cupo!$A$1:$I$93</definedName>
    <definedName name="_xlnm._FilterDatabase" localSheetId="1" hidden="1">'Sheet 1'!$A$1:$BO$380</definedName>
    <definedName name="_xlnm._FilterDatabase" localSheetId="4" hidden="1">Formacion_colegios_focalizados!$A$2:$BH$395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4" i="1" l="1"/>
  <c r="BK5" i="1"/>
  <c r="BK6" i="1"/>
  <c r="AG6" i="1" s="1"/>
  <c r="BK7" i="1"/>
  <c r="BK8" i="1"/>
  <c r="AE8" i="1" s="1"/>
  <c r="BK9" i="1"/>
  <c r="AG9" i="1" s="1"/>
  <c r="BK10" i="1"/>
  <c r="AE10" i="1" s="1"/>
  <c r="BK11" i="1"/>
  <c r="AE11" i="1" s="1"/>
  <c r="BK12" i="1"/>
  <c r="BK13" i="1"/>
  <c r="BK14" i="1"/>
  <c r="BK15" i="1"/>
  <c r="AG15" i="1" s="1"/>
  <c r="BK16" i="1"/>
  <c r="AE16" i="1" s="1"/>
  <c r="BK17" i="1"/>
  <c r="AF17" i="1" s="1"/>
  <c r="BK18" i="1"/>
  <c r="AE18" i="1" s="1"/>
  <c r="BK19" i="1"/>
  <c r="AG19" i="1" s="1"/>
  <c r="BK20" i="1"/>
  <c r="BK21" i="1"/>
  <c r="AF21" i="1" s="1"/>
  <c r="BK22" i="1"/>
  <c r="BK23" i="1"/>
  <c r="AE23" i="1" s="1"/>
  <c r="BK24" i="1"/>
  <c r="AG24" i="1" s="1"/>
  <c r="BK25" i="1"/>
  <c r="BK26" i="1"/>
  <c r="AF26" i="1" s="1"/>
  <c r="BK27" i="1"/>
  <c r="AF27" i="1" s="1"/>
  <c r="BK28" i="1"/>
  <c r="AG28" i="1" s="1"/>
  <c r="BK29" i="1"/>
  <c r="AE29" i="1" s="1"/>
  <c r="BK30" i="1"/>
  <c r="AF30" i="1" s="1"/>
  <c r="BK31" i="1"/>
  <c r="AF31" i="1" s="1"/>
  <c r="BK32" i="1"/>
  <c r="AE32" i="1" s="1"/>
  <c r="BK33" i="1"/>
  <c r="AE33" i="1" s="1"/>
  <c r="BK34" i="1"/>
  <c r="BK35" i="1"/>
  <c r="BK36" i="1"/>
  <c r="BK37" i="1"/>
  <c r="AE37" i="1" s="1"/>
  <c r="BK38" i="1"/>
  <c r="AG38" i="1" s="1"/>
  <c r="BK39" i="1"/>
  <c r="AE39" i="1" s="1"/>
  <c r="BK40" i="1"/>
  <c r="AE40" i="1" s="1"/>
  <c r="BK41" i="1"/>
  <c r="AG41" i="1" s="1"/>
  <c r="BK42" i="1"/>
  <c r="AE42" i="1" s="1"/>
  <c r="BK43" i="1"/>
  <c r="AE43" i="1" s="1"/>
  <c r="BK44" i="1"/>
  <c r="BK45" i="1"/>
  <c r="BK46" i="1"/>
  <c r="BK47" i="1"/>
  <c r="AG47" i="1" s="1"/>
  <c r="BK48" i="1"/>
  <c r="AE48" i="1" s="1"/>
  <c r="BK49" i="1"/>
  <c r="AF49" i="1" s="1"/>
  <c r="BK50" i="1"/>
  <c r="AE50" i="1" s="1"/>
  <c r="BK51" i="1"/>
  <c r="AG51" i="1" s="1"/>
  <c r="BK52" i="1"/>
  <c r="AG52" i="1" s="1"/>
  <c r="BK53" i="1"/>
  <c r="AF53" i="1" s="1"/>
  <c r="BK54" i="1"/>
  <c r="AE54" i="1" s="1"/>
  <c r="BK55" i="1"/>
  <c r="AE55" i="1" s="1"/>
  <c r="BK56" i="1"/>
  <c r="AG56" i="1" s="1"/>
  <c r="BK57" i="1"/>
  <c r="AE57" i="1" s="1"/>
  <c r="BK58" i="1"/>
  <c r="AF58" i="1" s="1"/>
  <c r="BK59" i="1"/>
  <c r="AE59" i="1" s="1"/>
  <c r="BK60" i="1"/>
  <c r="AG60" i="1" s="1"/>
  <c r="BK61" i="1"/>
  <c r="AE61" i="1" s="1"/>
  <c r="BK62" i="1"/>
  <c r="BK63" i="1"/>
  <c r="AE63" i="1" s="1"/>
  <c r="BK64" i="1"/>
  <c r="AF64" i="1" s="1"/>
  <c r="BK65" i="1"/>
  <c r="AE65" i="1" s="1"/>
  <c r="BK66" i="1"/>
  <c r="BK67" i="1"/>
  <c r="BK68" i="1"/>
  <c r="AG68" i="1" s="1"/>
  <c r="BK69" i="1"/>
  <c r="AE69" i="1" s="1"/>
  <c r="BK70" i="1"/>
  <c r="AF70" i="1" s="1"/>
  <c r="BK71" i="1"/>
  <c r="BK72" i="1"/>
  <c r="AG72" i="1" s="1"/>
  <c r="BK73" i="1"/>
  <c r="AF73" i="1" s="1"/>
  <c r="BK74" i="1"/>
  <c r="AF74" i="1" s="1"/>
  <c r="BK75" i="1"/>
  <c r="AE75" i="1" s="1"/>
  <c r="BK76" i="1"/>
  <c r="BK77" i="1"/>
  <c r="BK78" i="1"/>
  <c r="BK79" i="1"/>
  <c r="AE79" i="1" s="1"/>
  <c r="BK80" i="1"/>
  <c r="AE80" i="1" s="1"/>
  <c r="BK81" i="1"/>
  <c r="AF81" i="1" s="1"/>
  <c r="BK82" i="1"/>
  <c r="AE82" i="1" s="1"/>
  <c r="BK83" i="1"/>
  <c r="AF83" i="1" s="1"/>
  <c r="BK84" i="1"/>
  <c r="BK85" i="1"/>
  <c r="AE85" i="1" s="1"/>
  <c r="BK86" i="1"/>
  <c r="AF86" i="1" s="1"/>
  <c r="BK87" i="1"/>
  <c r="AE87" i="1" s="1"/>
  <c r="BK88" i="1"/>
  <c r="AF88" i="1" s="1"/>
  <c r="BK89" i="1"/>
  <c r="AE89" i="1" s="1"/>
  <c r="BK90" i="1"/>
  <c r="AE90" i="1" s="1"/>
  <c r="BK91" i="1"/>
  <c r="AG91" i="1" s="1"/>
  <c r="BK92" i="1"/>
  <c r="AF92" i="1" s="1"/>
  <c r="BK93" i="1"/>
  <c r="AE93" i="1" s="1"/>
  <c r="BK94" i="1"/>
  <c r="BK95" i="1"/>
  <c r="AE95" i="1" s="1"/>
  <c r="BK96" i="1"/>
  <c r="AE96" i="1" s="1"/>
  <c r="BK97" i="1"/>
  <c r="BK98" i="1"/>
  <c r="BK99" i="1"/>
  <c r="BK100" i="1"/>
  <c r="BK101" i="1"/>
  <c r="BK102" i="1"/>
  <c r="BK103" i="1"/>
  <c r="BK104" i="1"/>
  <c r="AE104" i="1" s="1"/>
  <c r="BK105" i="1"/>
  <c r="AE105" i="1" s="1"/>
  <c r="BK106" i="1"/>
  <c r="AE106" i="1" s="1"/>
  <c r="BK107" i="1"/>
  <c r="AF107" i="1" s="1"/>
  <c r="BK108" i="1"/>
  <c r="BK109" i="1"/>
  <c r="BK110" i="1"/>
  <c r="AG110" i="1" s="1"/>
  <c r="BK111" i="1"/>
  <c r="AE111" i="1" s="1"/>
  <c r="BK112" i="1"/>
  <c r="AG112" i="1" s="1"/>
  <c r="BK113" i="1"/>
  <c r="AE113" i="1" s="1"/>
  <c r="BK114" i="1"/>
  <c r="AE114" i="1" s="1"/>
  <c r="BK115" i="1"/>
  <c r="BK116" i="1"/>
  <c r="BK117" i="1"/>
  <c r="AE117" i="1" s="1"/>
  <c r="BK118" i="1"/>
  <c r="AE118" i="1" s="1"/>
  <c r="BK119" i="1"/>
  <c r="AF119" i="1" s="1"/>
  <c r="BK120" i="1"/>
  <c r="AE120" i="1" s="1"/>
  <c r="BK121" i="1"/>
  <c r="AE121" i="1" s="1"/>
  <c r="BK122" i="1"/>
  <c r="AG122" i="1" s="1"/>
  <c r="BK123" i="1"/>
  <c r="AG123" i="1" s="1"/>
  <c r="BK124" i="1"/>
  <c r="BK125" i="1"/>
  <c r="AG125" i="1" s="1"/>
  <c r="BK126" i="1"/>
  <c r="AG126" i="1" s="1"/>
  <c r="BK127" i="1"/>
  <c r="AF127" i="1" s="1"/>
  <c r="BK128" i="1"/>
  <c r="AE128" i="1" s="1"/>
  <c r="BK129" i="1"/>
  <c r="AE129" i="1" s="1"/>
  <c r="BK130" i="1"/>
  <c r="BK131" i="1"/>
  <c r="BK132" i="1"/>
  <c r="AE132" i="1" s="1"/>
  <c r="BK133" i="1"/>
  <c r="AG133" i="1" s="1"/>
  <c r="BK134" i="1"/>
  <c r="BK135" i="1"/>
  <c r="AG135" i="1" s="1"/>
  <c r="BK136" i="1"/>
  <c r="AE136" i="1" s="1"/>
  <c r="BK137" i="1"/>
  <c r="AE137" i="1" s="1"/>
  <c r="BK138" i="1"/>
  <c r="BK139" i="1"/>
  <c r="BK140" i="1"/>
  <c r="BK141" i="1"/>
  <c r="BK142" i="1"/>
  <c r="AG142" i="1" s="1"/>
  <c r="BK143" i="1"/>
  <c r="AF143" i="1" s="1"/>
  <c r="BK144" i="1"/>
  <c r="AG144" i="1" s="1"/>
  <c r="BK145" i="1"/>
  <c r="AE145" i="1" s="1"/>
  <c r="BK146" i="1"/>
  <c r="AE146" i="1" s="1"/>
  <c r="BK147" i="1"/>
  <c r="AE147" i="1" s="1"/>
  <c r="BK148" i="1"/>
  <c r="AG148" i="1" s="1"/>
  <c r="BK149" i="1"/>
  <c r="AE149" i="1" s="1"/>
  <c r="BK150" i="1"/>
  <c r="AE150" i="1" s="1"/>
  <c r="BK151" i="1"/>
  <c r="AF151" i="1" s="1"/>
  <c r="BK152" i="1"/>
  <c r="AE152" i="1" s="1"/>
  <c r="BK153" i="1"/>
  <c r="BK154" i="1"/>
  <c r="AF154" i="1" s="1"/>
  <c r="BK155" i="1"/>
  <c r="AG155" i="1" s="1"/>
  <c r="BK156" i="1"/>
  <c r="AE156" i="1" s="1"/>
  <c r="BK157" i="1"/>
  <c r="AG157" i="1" s="1"/>
  <c r="BK158" i="1"/>
  <c r="AG158" i="1" s="1"/>
  <c r="BK159" i="1"/>
  <c r="AF159" i="1" s="1"/>
  <c r="BK160" i="1"/>
  <c r="AE160" i="1" s="1"/>
  <c r="BK161" i="1"/>
  <c r="AE161" i="1" s="1"/>
  <c r="BK162" i="1"/>
  <c r="BK163" i="1"/>
  <c r="BK164" i="1"/>
  <c r="AE164" i="1" s="1"/>
  <c r="BK165" i="1"/>
  <c r="AE165" i="1" s="1"/>
  <c r="BK166" i="1"/>
  <c r="AG166" i="1" s="1"/>
  <c r="BK167" i="1"/>
  <c r="AG167" i="1" s="1"/>
  <c r="BK168" i="1"/>
  <c r="AE168" i="1" s="1"/>
  <c r="BK169" i="1"/>
  <c r="BK170" i="1"/>
  <c r="AE170" i="1" s="1"/>
  <c r="BK171" i="1"/>
  <c r="BK172" i="1"/>
  <c r="BK173" i="1"/>
  <c r="BK174" i="1"/>
  <c r="BK175" i="1"/>
  <c r="AE175" i="1" s="1"/>
  <c r="BK176" i="1"/>
  <c r="AF176" i="1" s="1"/>
  <c r="BK177" i="1"/>
  <c r="AE177" i="1" s="1"/>
  <c r="BK178" i="1"/>
  <c r="AF178" i="1" s="1"/>
  <c r="BK179" i="1"/>
  <c r="AE179" i="1" s="1"/>
  <c r="BK180" i="1"/>
  <c r="AG180" i="1" s="1"/>
  <c r="BK181" i="1"/>
  <c r="AE181" i="1" s="1"/>
  <c r="BK182" i="1"/>
  <c r="AE182" i="1" s="1"/>
  <c r="BK183" i="1"/>
  <c r="AF183" i="1" s="1"/>
  <c r="BK184" i="1"/>
  <c r="AE184" i="1" s="1"/>
  <c r="BK185" i="1"/>
  <c r="AF185" i="1" s="1"/>
  <c r="BK186" i="1"/>
  <c r="AE186" i="1" s="1"/>
  <c r="BK187" i="1"/>
  <c r="AF187" i="1" s="1"/>
  <c r="BK188" i="1"/>
  <c r="AE188" i="1" s="1"/>
  <c r="BK189" i="1"/>
  <c r="AG189" i="1" s="1"/>
  <c r="BK190" i="1"/>
  <c r="AG190" i="1" s="1"/>
  <c r="BK191" i="1"/>
  <c r="AE191" i="1" s="1"/>
  <c r="BK192" i="1"/>
  <c r="AF192" i="1" s="1"/>
  <c r="BK193" i="1"/>
  <c r="AE193" i="1" s="1"/>
  <c r="BK194" i="1"/>
  <c r="BK195" i="1"/>
  <c r="BK196" i="1"/>
  <c r="AE196" i="1" s="1"/>
  <c r="BK197" i="1"/>
  <c r="AE197" i="1" s="1"/>
  <c r="BK198" i="1"/>
  <c r="BK199" i="1"/>
  <c r="AE199" i="1" s="1"/>
  <c r="BK200" i="1"/>
  <c r="BK201" i="1"/>
  <c r="BK202" i="1"/>
  <c r="AE202" i="1" s="1"/>
  <c r="BK203" i="1"/>
  <c r="AE203" i="1" s="1"/>
  <c r="BK204" i="1"/>
  <c r="BK205" i="1"/>
  <c r="BK206" i="1"/>
  <c r="AE206" i="1" s="1"/>
  <c r="BK207" i="1"/>
  <c r="AE207" i="1" s="1"/>
  <c r="BK208" i="1"/>
  <c r="AE208" i="1" s="1"/>
  <c r="BK209" i="1"/>
  <c r="BK210" i="1"/>
  <c r="AG210" i="1" s="1"/>
  <c r="BK211" i="1"/>
  <c r="AE211" i="1" s="1"/>
  <c r="BK212" i="1"/>
  <c r="AF212" i="1" s="1"/>
  <c r="BK213" i="1"/>
  <c r="AG213" i="1" s="1"/>
  <c r="BK214" i="1"/>
  <c r="AE214" i="1" s="1"/>
  <c r="BK215" i="1"/>
  <c r="AG215" i="1" s="1"/>
  <c r="BK216" i="1"/>
  <c r="AF216" i="1" s="1"/>
  <c r="BK217" i="1"/>
  <c r="AF217" i="1" s="1"/>
  <c r="BK218" i="1"/>
  <c r="BK219" i="1"/>
  <c r="AG219" i="1" s="1"/>
  <c r="BK220" i="1"/>
  <c r="AE220" i="1" s="1"/>
  <c r="BK221" i="1"/>
  <c r="AF221" i="1" s="1"/>
  <c r="BK222" i="1"/>
  <c r="AF222" i="1" s="1"/>
  <c r="BK223" i="1"/>
  <c r="AE223" i="1" s="1"/>
  <c r="BK224" i="1"/>
  <c r="AF224" i="1" s="1"/>
  <c r="BK225" i="1"/>
  <c r="AG225" i="1" s="1"/>
  <c r="BK226" i="1"/>
  <c r="BK227" i="1"/>
  <c r="BK228" i="1"/>
  <c r="AF228" i="1" s="1"/>
  <c r="BK229" i="1"/>
  <c r="AE229" i="1" s="1"/>
  <c r="BK230" i="1"/>
  <c r="AE230" i="1" s="1"/>
  <c r="BK231" i="1"/>
  <c r="AG231" i="1" s="1"/>
  <c r="BK232" i="1"/>
  <c r="AF232" i="1" s="1"/>
  <c r="BK233" i="1"/>
  <c r="BK234" i="1"/>
  <c r="AG234" i="1" s="1"/>
  <c r="BK235" i="1"/>
  <c r="AE235" i="1" s="1"/>
  <c r="BK236" i="1"/>
  <c r="BK237" i="1"/>
  <c r="BK238" i="1"/>
  <c r="AE238" i="1" s="1"/>
  <c r="BK239" i="1"/>
  <c r="AE239" i="1" s="1"/>
  <c r="BK240" i="1"/>
  <c r="AG240" i="1" s="1"/>
  <c r="BK241" i="1"/>
  <c r="BK242" i="1"/>
  <c r="AF242" i="1" s="1"/>
  <c r="BK243" i="1"/>
  <c r="AF243" i="1" s="1"/>
  <c r="BK244" i="1"/>
  <c r="BK245" i="1"/>
  <c r="AF245" i="1" s="1"/>
  <c r="BK246" i="1"/>
  <c r="AG246" i="1" s="1"/>
  <c r="BK247" i="1"/>
  <c r="AF247" i="1" s="1"/>
  <c r="BK248" i="1"/>
  <c r="AE248" i="1" s="1"/>
  <c r="BK249" i="1"/>
  <c r="AG249" i="1" s="1"/>
  <c r="BK250" i="1"/>
  <c r="AE250" i="1" s="1"/>
  <c r="BK251" i="1"/>
  <c r="AF251" i="1" s="1"/>
  <c r="BK252" i="1"/>
  <c r="AE252" i="1" s="1"/>
  <c r="BK253" i="1"/>
  <c r="AE253" i="1" s="1"/>
  <c r="BK254" i="1"/>
  <c r="AE254" i="1" s="1"/>
  <c r="BK255" i="1"/>
  <c r="BK256" i="1"/>
  <c r="AE256" i="1" s="1"/>
  <c r="BK257" i="1"/>
  <c r="AE257" i="1" s="1"/>
  <c r="BK258" i="1"/>
  <c r="BK259" i="1"/>
  <c r="AE259" i="1" s="1"/>
  <c r="BK260" i="1"/>
  <c r="BK261" i="1"/>
  <c r="AF261" i="1" s="1"/>
  <c r="BK262" i="1"/>
  <c r="BK263" i="1"/>
  <c r="AG263" i="1" s="1"/>
  <c r="BK264" i="1"/>
  <c r="AF264" i="1" s="1"/>
  <c r="BK265" i="1"/>
  <c r="BK266" i="1"/>
  <c r="AE266" i="1" s="1"/>
  <c r="BK267" i="1"/>
  <c r="AE267" i="1" s="1"/>
  <c r="BK268" i="1"/>
  <c r="BK269" i="1"/>
  <c r="BK270" i="1"/>
  <c r="AG270" i="1" s="1"/>
  <c r="BK271" i="1"/>
  <c r="AE271" i="1" s="1"/>
  <c r="BK272" i="1"/>
  <c r="AG272" i="1" s="1"/>
  <c r="BK273" i="1"/>
  <c r="AG273" i="1" s="1"/>
  <c r="BK274" i="1"/>
  <c r="AF274" i="1" s="1"/>
  <c r="BK275" i="1"/>
  <c r="AF275" i="1" s="1"/>
  <c r="BK276" i="1"/>
  <c r="AE276" i="1" s="1"/>
  <c r="BK277" i="1"/>
  <c r="AF277" i="1" s="1"/>
  <c r="BK278" i="1"/>
  <c r="AF278" i="1" s="1"/>
  <c r="BK279" i="1"/>
  <c r="AF279" i="1" s="1"/>
  <c r="BK280" i="1"/>
  <c r="AE280" i="1" s="1"/>
  <c r="BK281" i="1"/>
  <c r="AE281" i="1" s="1"/>
  <c r="BK282" i="1"/>
  <c r="AE282" i="1" s="1"/>
  <c r="BK283" i="1"/>
  <c r="AF283" i="1" s="1"/>
  <c r="BK284" i="1"/>
  <c r="BK285" i="1"/>
  <c r="AE285" i="1" s="1"/>
  <c r="BK286" i="1"/>
  <c r="AE286" i="1" s="1"/>
  <c r="BK287" i="1"/>
  <c r="BK288" i="1"/>
  <c r="AE288" i="1" s="1"/>
  <c r="BK289" i="1"/>
  <c r="AF289" i="1" s="1"/>
  <c r="BK290" i="1"/>
  <c r="BK291" i="1"/>
  <c r="AE291" i="1" s="1"/>
  <c r="BK292" i="1"/>
  <c r="AG292" i="1" s="1"/>
  <c r="BK293" i="1"/>
  <c r="AF293" i="1" s="1"/>
  <c r="BK294" i="1"/>
  <c r="BK295" i="1"/>
  <c r="AG295" i="1" s="1"/>
  <c r="BK296" i="1"/>
  <c r="AF296" i="1" s="1"/>
  <c r="BK297" i="1"/>
  <c r="BK298" i="1"/>
  <c r="AE298" i="1" s="1"/>
  <c r="BK299" i="1"/>
  <c r="AE299" i="1" s="1"/>
  <c r="BK300" i="1"/>
  <c r="BK301" i="1"/>
  <c r="BK302" i="1"/>
  <c r="AF302" i="1" s="1"/>
  <c r="BK303" i="1"/>
  <c r="AE303" i="1" s="1"/>
  <c r="BK304" i="1"/>
  <c r="AG304" i="1" s="1"/>
  <c r="BK305" i="1"/>
  <c r="AG305" i="1" s="1"/>
  <c r="BK306" i="1"/>
  <c r="AF306" i="1" s="1"/>
  <c r="BK307" i="1"/>
  <c r="AF307" i="1" s="1"/>
  <c r="BK308" i="1"/>
  <c r="BK309" i="1"/>
  <c r="AG309" i="1" s="1"/>
  <c r="BK310" i="1"/>
  <c r="AF310" i="1" s="1"/>
  <c r="BK311" i="1"/>
  <c r="AF311" i="1" s="1"/>
  <c r="BK312" i="1"/>
  <c r="AE312" i="1" s="1"/>
  <c r="BK313" i="1"/>
  <c r="AG313" i="1" s="1"/>
  <c r="BK314" i="1"/>
  <c r="AF314" i="1" s="1"/>
  <c r="BK315" i="1"/>
  <c r="AF315" i="1" s="1"/>
  <c r="BK316" i="1"/>
  <c r="AF316" i="1" s="1"/>
  <c r="BK317" i="1"/>
  <c r="AE317" i="1" s="1"/>
  <c r="BK318" i="1"/>
  <c r="AE318" i="1" s="1"/>
  <c r="BK319" i="1"/>
  <c r="AE319" i="1" s="1"/>
  <c r="BK320" i="1"/>
  <c r="AE320" i="1" s="1"/>
  <c r="BK321" i="1"/>
  <c r="AE321" i="1" s="1"/>
  <c r="BK322" i="1"/>
  <c r="BK323" i="1"/>
  <c r="AE323" i="1" s="1"/>
  <c r="BK324" i="1"/>
  <c r="AE324" i="1" s="1"/>
  <c r="BK325" i="1"/>
  <c r="AE325" i="1" s="1"/>
  <c r="BK326" i="1"/>
  <c r="BK327" i="1"/>
  <c r="AG327" i="1" s="1"/>
  <c r="BK328" i="1"/>
  <c r="AF328" i="1" s="1"/>
  <c r="BK329" i="1"/>
  <c r="BK330" i="1"/>
  <c r="BK331" i="1"/>
  <c r="AE331" i="1" s="1"/>
  <c r="BK332" i="1"/>
  <c r="BK333" i="1"/>
  <c r="BK334" i="1"/>
  <c r="AF334" i="1" s="1"/>
  <c r="BK335" i="1"/>
  <c r="AF335" i="1" s="1"/>
  <c r="BK336" i="1"/>
  <c r="AG336" i="1" s="1"/>
  <c r="BK337" i="1"/>
  <c r="BK338" i="1"/>
  <c r="AF338" i="1" s="1"/>
  <c r="BK339" i="1"/>
  <c r="AF339" i="1" s="1"/>
  <c r="BK340" i="1"/>
  <c r="AE340" i="1" s="1"/>
  <c r="BK341" i="1"/>
  <c r="AG341" i="1" s="1"/>
  <c r="BK342" i="1"/>
  <c r="AE342" i="1" s="1"/>
  <c r="BK343" i="1"/>
  <c r="AF343" i="1" s="1"/>
  <c r="BK344" i="1"/>
  <c r="AE344" i="1" s="1"/>
  <c r="BK345" i="1"/>
  <c r="AE345" i="1" s="1"/>
  <c r="BK346" i="1"/>
  <c r="AF346" i="1" s="1"/>
  <c r="BK347" i="1"/>
  <c r="AE347" i="1" s="1"/>
  <c r="BK348" i="1"/>
  <c r="AG348" i="1" s="1"/>
  <c r="BK349" i="1"/>
  <c r="AE349" i="1" s="1"/>
  <c r="BK350" i="1"/>
  <c r="BK351" i="1"/>
  <c r="AF351" i="1" s="1"/>
  <c r="BK352" i="1"/>
  <c r="AE352" i="1" s="1"/>
  <c r="BK353" i="1"/>
  <c r="AG353" i="1" s="1"/>
  <c r="BK354" i="1"/>
  <c r="BK355" i="1"/>
  <c r="AG355" i="1" s="1"/>
  <c r="BK356" i="1"/>
  <c r="AF356" i="1" s="1"/>
  <c r="BK357" i="1"/>
  <c r="AG357" i="1" s="1"/>
  <c r="BK358" i="1"/>
  <c r="BK359" i="1"/>
  <c r="BK360" i="1"/>
  <c r="AE360" i="1" s="1"/>
  <c r="BK361" i="1"/>
  <c r="BK362" i="1"/>
  <c r="AF362" i="1" s="1"/>
  <c r="BK363" i="1"/>
  <c r="AE363" i="1" s="1"/>
  <c r="BK364" i="1"/>
  <c r="BK365" i="1"/>
  <c r="AG365" i="1" s="1"/>
  <c r="BK366" i="1"/>
  <c r="AE366" i="1" s="1"/>
  <c r="BK367" i="1"/>
  <c r="AE367" i="1" s="1"/>
  <c r="BK368" i="1"/>
  <c r="AF368" i="1" s="1"/>
  <c r="BK369" i="1"/>
  <c r="AE369" i="1" s="1"/>
  <c r="BK370" i="1"/>
  <c r="AE370" i="1" s="1"/>
  <c r="BK371" i="1"/>
  <c r="AE371" i="1" s="1"/>
  <c r="BK372" i="1"/>
  <c r="AE372" i="1" s="1"/>
  <c r="BK373" i="1"/>
  <c r="AF373" i="1" s="1"/>
  <c r="BK374" i="1"/>
  <c r="AE374" i="1" s="1"/>
  <c r="BK375" i="1"/>
  <c r="AE375" i="1" s="1"/>
  <c r="BK376" i="1"/>
  <c r="AF376" i="1" s="1"/>
  <c r="BK377" i="1"/>
  <c r="AE377" i="1" s="1"/>
  <c r="BK378" i="1"/>
  <c r="AG378" i="1" s="1"/>
  <c r="BK379" i="1"/>
  <c r="AE379" i="1" s="1"/>
  <c r="BK3" i="1"/>
  <c r="AE3" i="1" s="1"/>
  <c r="BK2" i="1"/>
  <c r="AF2" i="1" s="1"/>
  <c r="F2" i="12"/>
  <c r="H2" i="12"/>
  <c r="H3" i="12" s="1"/>
  <c r="H4" i="12" s="1"/>
  <c r="H5" i="12" s="1"/>
  <c r="H6" i="12" s="1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D3" i="12"/>
  <c r="F3" i="12" s="1"/>
  <c r="D4" i="12"/>
  <c r="D5" i="12"/>
  <c r="D6" i="12"/>
  <c r="D7" i="12"/>
  <c r="D8" i="12"/>
  <c r="F8" i="12" s="1"/>
  <c r="D9" i="12"/>
  <c r="F9" i="12" s="1"/>
  <c r="D10" i="12"/>
  <c r="F10" i="12" s="1"/>
  <c r="D11" i="12"/>
  <c r="F11" i="12" s="1"/>
  <c r="D12" i="12"/>
  <c r="F12" i="12" s="1"/>
  <c r="D13" i="12"/>
  <c r="F13" i="12" s="1"/>
  <c r="D14" i="12"/>
  <c r="F14" i="12" s="1"/>
  <c r="D15" i="12"/>
  <c r="F15" i="12" s="1"/>
  <c r="D16" i="12"/>
  <c r="F16" i="12" s="1"/>
  <c r="D17" i="12"/>
  <c r="F17" i="12" s="1"/>
  <c r="D18" i="12"/>
  <c r="F18" i="12" s="1"/>
  <c r="D19" i="12"/>
  <c r="F19" i="12" s="1"/>
  <c r="D20" i="12"/>
  <c r="F20" i="12" s="1"/>
  <c r="D21" i="12"/>
  <c r="D2" i="12"/>
  <c r="F4" i="12"/>
  <c r="F5" i="12"/>
  <c r="F6" i="12"/>
  <c r="F7" i="12"/>
  <c r="F21" i="12"/>
  <c r="D1" i="12"/>
  <c r="F1" i="12" s="1"/>
  <c r="BO380" i="1"/>
  <c r="BN380" i="1"/>
  <c r="BM380" i="1"/>
  <c r="BL380" i="1"/>
  <c r="BJ380" i="1"/>
  <c r="H14" i="7" s="1"/>
  <c r="BI380" i="1"/>
  <c r="H24" i="7" s="1"/>
  <c r="BH380" i="1"/>
  <c r="H32" i="7" s="1"/>
  <c r="BG380" i="1"/>
  <c r="H22" i="7" s="1"/>
  <c r="BF380" i="1"/>
  <c r="H31" i="7" s="1"/>
  <c r="BE380" i="1"/>
  <c r="H2" i="7" s="1"/>
  <c r="BD380" i="1"/>
  <c r="H66" i="7" s="1"/>
  <c r="BC380" i="1"/>
  <c r="H67" i="7" s="1"/>
  <c r="BB380" i="1"/>
  <c r="H6" i="7" s="1"/>
  <c r="BA380" i="1"/>
  <c r="H86" i="7" s="1"/>
  <c r="AZ380" i="1"/>
  <c r="H25" i="7" s="1"/>
  <c r="AW380" i="1"/>
  <c r="H29" i="7" s="1"/>
  <c r="AV380" i="1"/>
  <c r="H38" i="7" s="1"/>
  <c r="AU380" i="1"/>
  <c r="AT380" i="1"/>
  <c r="AS380" i="1"/>
  <c r="H84" i="7" s="1"/>
  <c r="AR380" i="1"/>
  <c r="AQ380" i="1"/>
  <c r="H65" i="7" s="1"/>
  <c r="AP380" i="1"/>
  <c r="H46" i="7" s="1"/>
  <c r="AO380" i="1"/>
  <c r="H43" i="7" s="1"/>
  <c r="AN380" i="1"/>
  <c r="D89" i="7"/>
  <c r="I82" i="7" s="1"/>
  <c r="I69" i="7"/>
  <c r="I55" i="7"/>
  <c r="I41" i="7"/>
  <c r="I25" i="7"/>
  <c r="I92" i="7"/>
  <c r="I40" i="7"/>
  <c r="I24" i="7"/>
  <c r="D78" i="7"/>
  <c r="I12" i="7" s="1"/>
  <c r="I91" i="7"/>
  <c r="I81" i="7"/>
  <c r="I68" i="7"/>
  <c r="I54" i="7"/>
  <c r="I53" i="7"/>
  <c r="I39" i="7"/>
  <c r="I38" i="7"/>
  <c r="I23" i="7"/>
  <c r="I11" i="7"/>
  <c r="I80" i="7"/>
  <c r="I52" i="7"/>
  <c r="I37" i="7"/>
  <c r="I22" i="7"/>
  <c r="D58" i="7"/>
  <c r="D60" i="7"/>
  <c r="I90" i="7"/>
  <c r="I79" i="7"/>
  <c r="I67" i="7"/>
  <c r="I51" i="7"/>
  <c r="I36" i="7"/>
  <c r="I21" i="7"/>
  <c r="I10" i="7"/>
  <c r="I93" i="7"/>
  <c r="D50" i="7"/>
  <c r="I50" i="7" s="1"/>
  <c r="I77" i="7"/>
  <c r="I66" i="7"/>
  <c r="I49" i="7"/>
  <c r="I34" i="7"/>
  <c r="I20" i="7"/>
  <c r="I8" i="7"/>
  <c r="I87" i="7"/>
  <c r="I65" i="7"/>
  <c r="I86" i="7"/>
  <c r="I76" i="7"/>
  <c r="I64" i="7"/>
  <c r="I48" i="7"/>
  <c r="I33" i="7"/>
  <c r="D35" i="7"/>
  <c r="I19" i="7" s="1"/>
  <c r="I7" i="7"/>
  <c r="I75" i="7"/>
  <c r="I63" i="7"/>
  <c r="I47" i="7"/>
  <c r="I32" i="7"/>
  <c r="I18" i="7"/>
  <c r="I46" i="7"/>
  <c r="I85" i="7"/>
  <c r="I74" i="7"/>
  <c r="I62" i="7"/>
  <c r="I45" i="7"/>
  <c r="I31" i="7"/>
  <c r="I17" i="7"/>
  <c r="I73" i="7"/>
  <c r="I61" i="7"/>
  <c r="I44" i="7"/>
  <c r="I30" i="7"/>
  <c r="I16" i="7"/>
  <c r="I6" i="7"/>
  <c r="I59" i="7"/>
  <c r="I29" i="7"/>
  <c r="I15" i="7"/>
  <c r="I4" i="7"/>
  <c r="I3" i="7"/>
  <c r="I71" i="7"/>
  <c r="I28" i="7"/>
  <c r="I14" i="7"/>
  <c r="I84" i="7"/>
  <c r="D5" i="7"/>
  <c r="I43" i="7" s="1"/>
  <c r="I27" i="7"/>
  <c r="D9" i="7"/>
  <c r="I9" i="7" s="1"/>
  <c r="I83" i="7"/>
  <c r="I70" i="7"/>
  <c r="I57" i="7"/>
  <c r="I42" i="7"/>
  <c r="I26" i="7"/>
  <c r="I13" i="7"/>
  <c r="I56" i="7"/>
  <c r="AE315" i="1" l="1"/>
  <c r="AG216" i="1"/>
  <c r="AG186" i="1"/>
  <c r="AG96" i="1"/>
  <c r="AF139" i="1"/>
  <c r="AE330" i="1"/>
  <c r="AF350" i="1"/>
  <c r="AF62" i="1"/>
  <c r="AE284" i="1"/>
  <c r="AE153" i="1"/>
  <c r="AE169" i="1"/>
  <c r="AE309" i="1"/>
  <c r="AF213" i="1"/>
  <c r="AF116" i="1"/>
  <c r="AE144" i="1"/>
  <c r="AE138" i="1"/>
  <c r="AE178" i="1"/>
  <c r="AG117" i="1"/>
  <c r="AE51" i="1"/>
  <c r="AG16" i="1"/>
  <c r="AE287" i="1"/>
  <c r="AE94" i="1"/>
  <c r="AF112" i="1"/>
  <c r="AG80" i="1"/>
  <c r="AE25" i="1"/>
  <c r="AF117" i="1"/>
  <c r="AD117" i="1" s="1"/>
  <c r="AE124" i="1"/>
  <c r="AE217" i="1"/>
  <c r="AE143" i="1"/>
  <c r="AF121" i="1"/>
  <c r="AE308" i="1"/>
  <c r="AE244" i="1"/>
  <c r="AF84" i="1"/>
  <c r="AE112" i="1"/>
  <c r="AF114" i="1"/>
  <c r="AG111" i="1"/>
  <c r="AE304" i="1"/>
  <c r="AG314" i="1"/>
  <c r="AG303" i="1"/>
  <c r="AF218" i="1"/>
  <c r="AF303" i="1"/>
  <c r="AF134" i="1"/>
  <c r="AE47" i="1"/>
  <c r="AG239" i="1"/>
  <c r="AE306" i="1"/>
  <c r="AF239" i="1"/>
  <c r="AG217" i="1"/>
  <c r="AE335" i="1"/>
  <c r="AF15" i="1"/>
  <c r="AG306" i="1"/>
  <c r="AE218" i="1"/>
  <c r="AE22" i="1"/>
  <c r="AG116" i="1"/>
  <c r="AG20" i="1"/>
  <c r="AE115" i="1"/>
  <c r="AE97" i="1"/>
  <c r="AG200" i="1"/>
  <c r="AF171" i="1"/>
  <c r="AF102" i="1"/>
  <c r="AE101" i="1"/>
  <c r="AF260" i="1"/>
  <c r="AE255" i="1"/>
  <c r="AE5" i="1"/>
  <c r="AG185" i="1"/>
  <c r="AF95" i="1"/>
  <c r="AF186" i="1"/>
  <c r="AF91" i="1"/>
  <c r="AG287" i="1"/>
  <c r="AF181" i="1"/>
  <c r="AE91" i="1"/>
  <c r="AE283" i="1"/>
  <c r="AF180" i="1"/>
  <c r="AG90" i="1"/>
  <c r="AG282" i="1"/>
  <c r="AE180" i="1"/>
  <c r="AF90" i="1"/>
  <c r="AF378" i="1"/>
  <c r="AE272" i="1"/>
  <c r="AG175" i="1"/>
  <c r="AG79" i="1"/>
  <c r="AE378" i="1"/>
  <c r="AE251" i="1"/>
  <c r="AF175" i="1"/>
  <c r="AE62" i="1"/>
  <c r="AE176" i="1"/>
  <c r="AG377" i="1"/>
  <c r="AG250" i="1"/>
  <c r="AG61" i="1"/>
  <c r="AF377" i="1"/>
  <c r="AD377" i="1" s="1"/>
  <c r="AF250" i="1"/>
  <c r="AD250" i="1" s="1"/>
  <c r="AE159" i="1"/>
  <c r="AF60" i="1"/>
  <c r="AF282" i="1"/>
  <c r="AF272" i="1"/>
  <c r="AF80" i="1"/>
  <c r="AD80" i="1" s="1"/>
  <c r="AG154" i="1"/>
  <c r="AE60" i="1"/>
  <c r="AF319" i="1"/>
  <c r="AE249" i="1"/>
  <c r="AE376" i="1"/>
  <c r="AG248" i="1"/>
  <c r="AE154" i="1"/>
  <c r="AF59" i="1"/>
  <c r="AG376" i="1"/>
  <c r="AG59" i="1"/>
  <c r="AG370" i="1"/>
  <c r="AF248" i="1"/>
  <c r="AG153" i="1"/>
  <c r="AG181" i="1"/>
  <c r="AG367" i="1"/>
  <c r="AE245" i="1"/>
  <c r="AF153" i="1"/>
  <c r="AE53" i="1"/>
  <c r="AF367" i="1"/>
  <c r="AE242" i="1"/>
  <c r="AG149" i="1"/>
  <c r="AF52" i="1"/>
  <c r="AE351" i="1"/>
  <c r="AF348" i="1"/>
  <c r="AG48" i="1"/>
  <c r="AE348" i="1"/>
  <c r="AD348" i="1" s="1"/>
  <c r="AE127" i="1"/>
  <c r="AG347" i="1"/>
  <c r="AG223" i="1"/>
  <c r="AF122" i="1"/>
  <c r="AE31" i="1"/>
  <c r="AG346" i="1"/>
  <c r="AG220" i="1"/>
  <c r="AE122" i="1"/>
  <c r="AE336" i="1"/>
  <c r="AG218" i="1"/>
  <c r="AG121" i="1"/>
  <c r="AE316" i="1"/>
  <c r="AF249" i="1"/>
  <c r="AE185" i="1"/>
  <c r="AF63" i="1"/>
  <c r="AG284" i="1"/>
  <c r="AG156" i="1"/>
  <c r="AG50" i="1"/>
  <c r="AF284" i="1"/>
  <c r="AF155" i="1"/>
  <c r="AF111" i="1"/>
  <c r="AG351" i="1"/>
  <c r="AE155" i="1"/>
  <c r="AF47" i="1"/>
  <c r="AE350" i="1"/>
  <c r="AF349" i="1"/>
  <c r="AG30" i="1"/>
  <c r="AG29" i="1"/>
  <c r="AE213" i="1"/>
  <c r="AF28" i="1"/>
  <c r="AG212" i="1"/>
  <c r="AE28" i="1"/>
  <c r="AD28" i="1" s="1"/>
  <c r="AE341" i="1"/>
  <c r="AG271" i="1"/>
  <c r="AG208" i="1"/>
  <c r="AF148" i="1"/>
  <c r="AG27" i="1"/>
  <c r="AF276" i="1"/>
  <c r="AF149" i="1"/>
  <c r="AG338" i="1"/>
  <c r="AF271" i="1"/>
  <c r="AG207" i="1"/>
  <c r="AF146" i="1"/>
  <c r="AG89" i="1"/>
  <c r="AE27" i="1"/>
  <c r="AE274" i="1"/>
  <c r="AE338" i="1"/>
  <c r="AF207" i="1"/>
  <c r="AF144" i="1"/>
  <c r="AE88" i="1"/>
  <c r="AF24" i="1"/>
  <c r="AE30" i="1"/>
  <c r="AG255" i="1"/>
  <c r="AE86" i="1"/>
  <c r="AE21" i="1"/>
  <c r="AG335" i="1"/>
  <c r="AF255" i="1"/>
  <c r="AG191" i="1"/>
  <c r="AG143" i="1"/>
  <c r="AE84" i="1"/>
  <c r="AE20" i="1"/>
  <c r="AF252" i="1"/>
  <c r="AE187" i="1"/>
  <c r="AF82" i="1"/>
  <c r="AF19" i="1"/>
  <c r="AE19" i="1"/>
  <c r="AG317" i="1"/>
  <c r="AG124" i="1"/>
  <c r="AG316" i="1"/>
  <c r="AF123" i="1"/>
  <c r="AF79" i="1"/>
  <c r="AE15" i="1"/>
  <c r="AE123" i="1"/>
  <c r="AF8" i="1"/>
  <c r="AE346" i="1"/>
  <c r="AE314" i="1"/>
  <c r="AG281" i="1"/>
  <c r="AF89" i="1"/>
  <c r="AG58" i="1"/>
  <c r="AF313" i="1"/>
  <c r="AE58" i="1"/>
  <c r="AE373" i="1"/>
  <c r="AG372" i="1"/>
  <c r="AG344" i="1"/>
  <c r="AG312" i="1"/>
  <c r="AF280" i="1"/>
  <c r="AF244" i="1"/>
  <c r="AF211" i="1"/>
  <c r="AG179" i="1"/>
  <c r="AE148" i="1"/>
  <c r="AE116" i="1"/>
  <c r="AG85" i="1"/>
  <c r="AF57" i="1"/>
  <c r="AE26" i="1"/>
  <c r="AG345" i="1"/>
  <c r="AF281" i="1"/>
  <c r="AG374" i="1"/>
  <c r="AG26" i="1"/>
  <c r="AE313" i="1"/>
  <c r="AG244" i="1"/>
  <c r="AG57" i="1"/>
  <c r="AF372" i="1"/>
  <c r="AF344" i="1"/>
  <c r="AF312" i="1"/>
  <c r="AE277" i="1"/>
  <c r="AE243" i="1"/>
  <c r="AF210" i="1"/>
  <c r="AG178" i="1"/>
  <c r="AG147" i="1"/>
  <c r="AG115" i="1"/>
  <c r="AG84" i="1"/>
  <c r="AF56" i="1"/>
  <c r="AG25" i="1"/>
  <c r="AF345" i="1"/>
  <c r="AG280" i="1"/>
  <c r="AE212" i="1"/>
  <c r="AF341" i="1"/>
  <c r="AF309" i="1"/>
  <c r="AD309" i="1" s="1"/>
  <c r="AG276" i="1"/>
  <c r="AG242" i="1"/>
  <c r="AE210" i="1"/>
  <c r="AG146" i="1"/>
  <c r="AG114" i="1"/>
  <c r="AF54" i="1"/>
  <c r="AF25" i="1"/>
  <c r="AF370" i="1"/>
  <c r="AG340" i="1"/>
  <c r="AG308" i="1"/>
  <c r="AE275" i="1"/>
  <c r="AF240" i="1"/>
  <c r="AF208" i="1"/>
  <c r="AD208" i="1" s="1"/>
  <c r="AG176" i="1"/>
  <c r="AE83" i="1"/>
  <c r="AE368" i="1"/>
  <c r="AF340" i="1"/>
  <c r="AF308" i="1"/>
  <c r="AG274" i="1"/>
  <c r="AE240" i="1"/>
  <c r="AG82" i="1"/>
  <c r="AE52" i="1"/>
  <c r="AF20" i="1"/>
  <c r="AE339" i="1"/>
  <c r="AE307" i="1"/>
  <c r="AF51" i="1"/>
  <c r="AF366" i="1"/>
  <c r="AF336" i="1"/>
  <c r="AF304" i="1"/>
  <c r="AF234" i="1"/>
  <c r="AG206" i="1"/>
  <c r="AG49" i="1"/>
  <c r="AG18" i="1"/>
  <c r="AE362" i="1"/>
  <c r="AG228" i="1"/>
  <c r="AE139" i="1"/>
  <c r="AE107" i="1"/>
  <c r="AF48" i="1"/>
  <c r="AF16" i="1"/>
  <c r="AF266" i="1"/>
  <c r="AE224" i="1"/>
  <c r="AE192" i="1"/>
  <c r="AE356" i="1"/>
  <c r="AG261" i="1"/>
  <c r="AF160" i="1"/>
  <c r="AF128" i="1"/>
  <c r="AF75" i="1"/>
  <c r="AE171" i="1"/>
  <c r="AG334" i="1"/>
  <c r="AF355" i="1"/>
  <c r="AF330" i="1"/>
  <c r="AF298" i="1"/>
  <c r="AE222" i="1"/>
  <c r="AE190" i="1"/>
  <c r="AF158" i="1"/>
  <c r="AF126" i="1"/>
  <c r="AG202" i="1"/>
  <c r="AE302" i="1"/>
  <c r="AE74" i="1"/>
  <c r="AE355" i="1"/>
  <c r="AF254" i="1"/>
  <c r="AE221" i="1"/>
  <c r="AF189" i="1"/>
  <c r="AE158" i="1"/>
  <c r="AE126" i="1"/>
  <c r="AG94" i="1"/>
  <c r="AF72" i="1"/>
  <c r="AG43" i="1"/>
  <c r="AG11" i="1"/>
  <c r="AG222" i="1"/>
  <c r="AF323" i="1"/>
  <c r="AG253" i="1"/>
  <c r="AE189" i="1"/>
  <c r="AF157" i="1"/>
  <c r="AF125" i="1"/>
  <c r="AF94" i="1"/>
  <c r="AE72" i="1"/>
  <c r="AF42" i="1"/>
  <c r="AF11" i="1"/>
  <c r="AF190" i="1"/>
  <c r="AG379" i="1"/>
  <c r="AG319" i="1"/>
  <c r="AF287" i="1"/>
  <c r="AG252" i="1"/>
  <c r="AF220" i="1"/>
  <c r="AG188" i="1"/>
  <c r="AE157" i="1"/>
  <c r="AE125" i="1"/>
  <c r="AG93" i="1"/>
  <c r="AG64" i="1"/>
  <c r="AG40" i="1"/>
  <c r="AF10" i="1"/>
  <c r="AF93" i="1"/>
  <c r="AF40" i="1"/>
  <c r="AE234" i="1"/>
  <c r="AD234" i="1" s="1"/>
  <c r="AF379" i="1"/>
  <c r="AF286" i="1"/>
  <c r="AF219" i="1"/>
  <c r="AG187" i="1"/>
  <c r="AG350" i="1"/>
  <c r="AF318" i="1"/>
  <c r="AG285" i="1"/>
  <c r="AE219" i="1"/>
  <c r="AE92" i="1"/>
  <c r="AG62" i="1"/>
  <c r="AG31" i="1"/>
  <c r="AG8" i="1"/>
  <c r="AF7" i="1"/>
  <c r="AG7" i="1"/>
  <c r="AE326" i="1"/>
  <c r="AF326" i="1"/>
  <c r="AG326" i="1"/>
  <c r="AE100" i="1"/>
  <c r="AF100" i="1"/>
  <c r="AE36" i="1"/>
  <c r="AF36" i="1"/>
  <c r="AG36" i="1"/>
  <c r="AE261" i="1"/>
  <c r="AF195" i="1"/>
  <c r="AE195" i="1"/>
  <c r="AG131" i="1"/>
  <c r="AE131" i="1"/>
  <c r="AF131" i="1"/>
  <c r="AE67" i="1"/>
  <c r="AG67" i="1"/>
  <c r="AF67" i="1"/>
  <c r="AD239" i="1"/>
  <c r="AF166" i="1"/>
  <c r="AE49" i="1"/>
  <c r="AE290" i="1"/>
  <c r="AF290" i="1"/>
  <c r="AG290" i="1"/>
  <c r="AF194" i="1"/>
  <c r="AG194" i="1"/>
  <c r="AE194" i="1"/>
  <c r="AF66" i="1"/>
  <c r="AE66" i="1"/>
  <c r="AG66" i="1"/>
  <c r="AE334" i="1"/>
  <c r="AG238" i="1"/>
  <c r="AE166" i="1"/>
  <c r="AG70" i="1"/>
  <c r="AE260" i="1"/>
  <c r="AG165" i="1"/>
  <c r="AG259" i="1"/>
  <c r="AF259" i="1"/>
  <c r="AE227" i="1"/>
  <c r="AF227" i="1"/>
  <c r="AF163" i="1"/>
  <c r="AE163" i="1"/>
  <c r="AG163" i="1"/>
  <c r="AE99" i="1"/>
  <c r="AG99" i="1"/>
  <c r="AF99" i="1"/>
  <c r="AE35" i="1"/>
  <c r="AF35" i="1"/>
  <c r="AG35" i="1"/>
  <c r="AG260" i="1"/>
  <c r="AF354" i="1"/>
  <c r="AE354" i="1"/>
  <c r="AG354" i="1"/>
  <c r="AE322" i="1"/>
  <c r="AG322" i="1"/>
  <c r="AF322" i="1"/>
  <c r="AF226" i="1"/>
  <c r="AG226" i="1"/>
  <c r="AE226" i="1"/>
  <c r="AG130" i="1"/>
  <c r="AF130" i="1"/>
  <c r="AE130" i="1"/>
  <c r="AF98" i="1"/>
  <c r="AG98" i="1"/>
  <c r="AE98" i="1"/>
  <c r="AF238" i="1"/>
  <c r="AE70" i="1"/>
  <c r="AF165" i="1"/>
  <c r="AG69" i="1"/>
  <c r="AF327" i="1"/>
  <c r="AF69" i="1"/>
  <c r="AE327" i="1"/>
  <c r="AG164" i="1"/>
  <c r="AG325" i="1"/>
  <c r="AF164" i="1"/>
  <c r="AF325" i="1"/>
  <c r="AF231" i="1"/>
  <c r="AE231" i="1"/>
  <c r="AG17" i="1"/>
  <c r="AG369" i="1"/>
  <c r="AG324" i="1"/>
  <c r="AE17" i="1"/>
  <c r="AE68" i="1"/>
  <c r="AF68" i="1"/>
  <c r="AE4" i="1"/>
  <c r="AF4" i="1"/>
  <c r="AG4" i="1"/>
  <c r="AE258" i="1"/>
  <c r="AG258" i="1"/>
  <c r="AF258" i="1"/>
  <c r="AG162" i="1"/>
  <c r="AE162" i="1"/>
  <c r="AF162" i="1"/>
  <c r="AG34" i="1"/>
  <c r="AE34" i="1"/>
  <c r="AF34" i="1"/>
  <c r="AF369" i="1"/>
  <c r="AF324" i="1"/>
  <c r="AG229" i="1"/>
  <c r="AG302" i="1"/>
  <c r="AF229" i="1"/>
  <c r="AG323" i="1"/>
  <c r="AE294" i="1"/>
  <c r="AF294" i="1"/>
  <c r="AG294" i="1"/>
  <c r="AE38" i="1"/>
  <c r="AE228" i="1"/>
  <c r="AF206" i="1"/>
  <c r="AE133" i="1"/>
  <c r="AG37" i="1"/>
  <c r="AF133" i="1"/>
  <c r="AG366" i="1"/>
  <c r="AF295" i="1"/>
  <c r="AG227" i="1"/>
  <c r="AG132" i="1"/>
  <c r="AF37" i="1"/>
  <c r="AE71" i="1"/>
  <c r="AF71" i="1"/>
  <c r="AG71" i="1"/>
  <c r="AF132" i="1"/>
  <c r="AE103" i="1"/>
  <c r="AF103" i="1"/>
  <c r="AF305" i="1"/>
  <c r="AE305" i="1"/>
  <c r="AF113" i="1"/>
  <c r="AG113" i="1"/>
  <c r="AG293" i="1"/>
  <c r="AG199" i="1"/>
  <c r="AF198" i="1"/>
  <c r="AG198" i="1"/>
  <c r="AE295" i="1"/>
  <c r="AF199" i="1"/>
  <c r="AE167" i="1"/>
  <c r="AF167" i="1"/>
  <c r="AE263" i="1"/>
  <c r="AE262" i="1"/>
  <c r="AF262" i="1"/>
  <c r="AG262" i="1"/>
  <c r="AE209" i="1"/>
  <c r="AF209" i="1"/>
  <c r="AG209" i="1"/>
  <c r="AE293" i="1"/>
  <c r="AE198" i="1"/>
  <c r="AF230" i="1"/>
  <c r="AG230" i="1"/>
  <c r="AF177" i="1"/>
  <c r="AG177" i="1"/>
  <c r="AE142" i="1"/>
  <c r="AF142" i="1"/>
  <c r="AG197" i="1"/>
  <c r="AG103" i="1"/>
  <c r="AE205" i="1"/>
  <c r="AG205" i="1"/>
  <c r="AF205" i="1"/>
  <c r="AE7" i="1"/>
  <c r="AF145" i="1"/>
  <c r="AG145" i="1"/>
  <c r="AE46" i="1"/>
  <c r="AG46" i="1"/>
  <c r="AF46" i="1"/>
  <c r="AD46" i="1" s="1"/>
  <c r="AE333" i="1"/>
  <c r="AF333" i="1"/>
  <c r="AG333" i="1"/>
  <c r="AF359" i="1"/>
  <c r="AG359" i="1"/>
  <c r="AF39" i="1"/>
  <c r="AG39" i="1"/>
  <c r="AF337" i="1"/>
  <c r="AE337" i="1"/>
  <c r="AF273" i="1"/>
  <c r="AE273" i="1"/>
  <c r="AE81" i="1"/>
  <c r="AG81" i="1"/>
  <c r="AF301" i="1"/>
  <c r="AE301" i="1"/>
  <c r="AG301" i="1"/>
  <c r="AF237" i="1"/>
  <c r="AG237" i="1"/>
  <c r="AE237" i="1"/>
  <c r="AF173" i="1"/>
  <c r="AG173" i="1"/>
  <c r="AE173" i="1"/>
  <c r="AF109" i="1"/>
  <c r="AG109" i="1"/>
  <c r="AE109" i="1"/>
  <c r="AG45" i="1"/>
  <c r="AF45" i="1"/>
  <c r="AE45" i="1"/>
  <c r="AF292" i="1"/>
  <c r="AF197" i="1"/>
  <c r="AG102" i="1"/>
  <c r="AF364" i="1"/>
  <c r="AG364" i="1"/>
  <c r="AE364" i="1"/>
  <c r="AG300" i="1"/>
  <c r="AF300" i="1"/>
  <c r="AE300" i="1"/>
  <c r="AF236" i="1"/>
  <c r="AG236" i="1"/>
  <c r="AE236" i="1"/>
  <c r="AE172" i="1"/>
  <c r="AF172" i="1"/>
  <c r="AG172" i="1"/>
  <c r="AE108" i="1"/>
  <c r="AF108" i="1"/>
  <c r="AG108" i="1"/>
  <c r="AE12" i="1"/>
  <c r="AF12" i="1"/>
  <c r="AG12" i="1"/>
  <c r="AE292" i="1"/>
  <c r="AF357" i="1"/>
  <c r="AG291" i="1"/>
  <c r="AE270" i="1"/>
  <c r="AG196" i="1"/>
  <c r="AG101" i="1"/>
  <c r="AE6" i="1"/>
  <c r="AE357" i="1"/>
  <c r="AG337" i="1"/>
  <c r="AF291" i="1"/>
  <c r="AF196" i="1"/>
  <c r="AF101" i="1"/>
  <c r="AG5" i="1"/>
  <c r="AE135" i="1"/>
  <c r="AF135" i="1"/>
  <c r="AE358" i="1"/>
  <c r="AF358" i="1"/>
  <c r="AE134" i="1"/>
  <c r="AG134" i="1"/>
  <c r="AF38" i="1"/>
  <c r="AE241" i="1"/>
  <c r="AF241" i="1"/>
  <c r="AF78" i="1"/>
  <c r="AG78" i="1"/>
  <c r="AE78" i="1"/>
  <c r="AG332" i="1"/>
  <c r="AF332" i="1"/>
  <c r="AE332" i="1"/>
  <c r="AD332" i="1" s="1"/>
  <c r="AG268" i="1"/>
  <c r="AE268" i="1"/>
  <c r="AF268" i="1"/>
  <c r="AF204" i="1"/>
  <c r="AG204" i="1"/>
  <c r="AE204" i="1"/>
  <c r="AG140" i="1"/>
  <c r="AE140" i="1"/>
  <c r="AF140" i="1"/>
  <c r="AE76" i="1"/>
  <c r="AF76" i="1"/>
  <c r="AG76" i="1"/>
  <c r="AE44" i="1"/>
  <c r="AF44" i="1"/>
  <c r="AG44" i="1"/>
  <c r="AG358" i="1"/>
  <c r="AF270" i="1"/>
  <c r="AE102" i="1"/>
  <c r="AF6" i="1"/>
  <c r="AE361" i="1"/>
  <c r="AF361" i="1"/>
  <c r="AG361" i="1"/>
  <c r="AE329" i="1"/>
  <c r="AF329" i="1"/>
  <c r="AG329" i="1"/>
  <c r="AE297" i="1"/>
  <c r="AF297" i="1"/>
  <c r="AG297" i="1"/>
  <c r="AE265" i="1"/>
  <c r="AF265" i="1"/>
  <c r="AG265" i="1"/>
  <c r="AE233" i="1"/>
  <c r="AF233" i="1"/>
  <c r="AG233" i="1"/>
  <c r="AE201" i="1"/>
  <c r="AF201" i="1"/>
  <c r="AG201" i="1"/>
  <c r="AF169" i="1"/>
  <c r="AG169" i="1"/>
  <c r="AF137" i="1"/>
  <c r="AG137" i="1"/>
  <c r="AF105" i="1"/>
  <c r="AG105" i="1"/>
  <c r="AE73" i="1"/>
  <c r="AG73" i="1"/>
  <c r="AE41" i="1"/>
  <c r="AF41" i="1"/>
  <c r="AE9" i="1"/>
  <c r="AF9" i="1"/>
  <c r="AG356" i="1"/>
  <c r="AF5" i="1"/>
  <c r="AE174" i="1"/>
  <c r="AF174" i="1"/>
  <c r="AE110" i="1"/>
  <c r="AF110" i="1"/>
  <c r="AE14" i="1"/>
  <c r="AG14" i="1"/>
  <c r="AF14" i="1"/>
  <c r="AE365" i="1"/>
  <c r="AF365" i="1"/>
  <c r="AE269" i="1"/>
  <c r="AF269" i="1"/>
  <c r="AG269" i="1"/>
  <c r="AF141" i="1"/>
  <c r="AG141" i="1"/>
  <c r="AE141" i="1"/>
  <c r="AG77" i="1"/>
  <c r="AE77" i="1"/>
  <c r="AF77" i="1"/>
  <c r="AG13" i="1"/>
  <c r="AF13" i="1"/>
  <c r="AE13" i="1"/>
  <c r="AE359" i="1"/>
  <c r="AF360" i="1"/>
  <c r="AG360" i="1"/>
  <c r="AE328" i="1"/>
  <c r="AG328" i="1"/>
  <c r="AE296" i="1"/>
  <c r="AG296" i="1"/>
  <c r="AE264" i="1"/>
  <c r="AG264" i="1"/>
  <c r="AE232" i="1"/>
  <c r="AG232" i="1"/>
  <c r="AE200" i="1"/>
  <c r="AF200" i="1"/>
  <c r="AF168" i="1"/>
  <c r="AG168" i="1"/>
  <c r="AF136" i="1"/>
  <c r="AG136" i="1"/>
  <c r="AF104" i="1"/>
  <c r="AG104" i="1"/>
  <c r="AF263" i="1"/>
  <c r="AG241" i="1"/>
  <c r="AG195" i="1"/>
  <c r="AG174" i="1"/>
  <c r="AG100" i="1"/>
  <c r="AG289" i="1"/>
  <c r="AE151" i="1"/>
  <c r="AF353" i="1"/>
  <c r="AG321" i="1"/>
  <c r="AE279" i="1"/>
  <c r="AG257" i="1"/>
  <c r="AF215" i="1"/>
  <c r="AG183" i="1"/>
  <c r="AG151" i="1"/>
  <c r="AG363" i="1"/>
  <c r="AG342" i="1"/>
  <c r="AF321" i="1"/>
  <c r="AG278" i="1"/>
  <c r="AF257" i="1"/>
  <c r="AE215" i="1"/>
  <c r="AG193" i="1"/>
  <c r="AG87" i="1"/>
  <c r="AE24" i="1"/>
  <c r="AF363" i="1"/>
  <c r="AF342" i="1"/>
  <c r="AE289" i="1"/>
  <c r="AG267" i="1"/>
  <c r="AF246" i="1"/>
  <c r="AF225" i="1"/>
  <c r="AF193" i="1"/>
  <c r="AE183" i="1"/>
  <c r="AG161" i="1"/>
  <c r="AE119" i="1"/>
  <c r="AF87" i="1"/>
  <c r="AG55" i="1"/>
  <c r="AG23" i="1"/>
  <c r="AG373" i="1"/>
  <c r="AF352" i="1"/>
  <c r="AF331" i="1"/>
  <c r="AG320" i="1"/>
  <c r="AE310" i="1"/>
  <c r="AF299" i="1"/>
  <c r="AG288" i="1"/>
  <c r="AE278" i="1"/>
  <c r="AF267" i="1"/>
  <c r="AG256" i="1"/>
  <c r="AE246" i="1"/>
  <c r="AF235" i="1"/>
  <c r="AE225" i="1"/>
  <c r="AF214" i="1"/>
  <c r="AG203" i="1"/>
  <c r="AG182" i="1"/>
  <c r="AF161" i="1"/>
  <c r="AG150" i="1"/>
  <c r="AF129" i="1"/>
  <c r="AG118" i="1"/>
  <c r="AG97" i="1"/>
  <c r="AG65" i="1"/>
  <c r="AF55" i="1"/>
  <c r="AF23" i="1"/>
  <c r="AE343" i="1"/>
  <c r="AE311" i="1"/>
  <c r="AG119" i="1"/>
  <c r="AF374" i="1"/>
  <c r="AE353" i="1"/>
  <c r="AG310" i="1"/>
  <c r="AE56" i="1"/>
  <c r="AG352" i="1"/>
  <c r="AG331" i="1"/>
  <c r="AG299" i="1"/>
  <c r="AG235" i="1"/>
  <c r="AG214" i="1"/>
  <c r="AG129" i="1"/>
  <c r="AG362" i="1"/>
  <c r="AF320" i="1"/>
  <c r="AF288" i="1"/>
  <c r="AG277" i="1"/>
  <c r="AF256" i="1"/>
  <c r="AG245" i="1"/>
  <c r="AG224" i="1"/>
  <c r="AF203" i="1"/>
  <c r="AG192" i="1"/>
  <c r="AF182" i="1"/>
  <c r="AG171" i="1"/>
  <c r="AF150" i="1"/>
  <c r="AG139" i="1"/>
  <c r="AF118" i="1"/>
  <c r="AG107" i="1"/>
  <c r="AF97" i="1"/>
  <c r="AG86" i="1"/>
  <c r="AF65" i="1"/>
  <c r="AD65" i="1" s="1"/>
  <c r="AG33" i="1"/>
  <c r="AE247" i="1"/>
  <c r="AG330" i="1"/>
  <c r="AG298" i="1"/>
  <c r="AG266" i="1"/>
  <c r="AG160" i="1"/>
  <c r="AG128" i="1"/>
  <c r="AG75" i="1"/>
  <c r="AG54" i="1"/>
  <c r="AF33" i="1"/>
  <c r="AG22" i="1"/>
  <c r="AF22" i="1"/>
  <c r="AF202" i="1"/>
  <c r="AG170" i="1"/>
  <c r="AG138" i="1"/>
  <c r="AG106" i="1"/>
  <c r="AF43" i="1"/>
  <c r="AG32" i="1"/>
  <c r="AF170" i="1"/>
  <c r="AF138" i="1"/>
  <c r="AG127" i="1"/>
  <c r="AF106" i="1"/>
  <c r="AF85" i="1"/>
  <c r="AG74" i="1"/>
  <c r="AE64" i="1"/>
  <c r="AG53" i="1"/>
  <c r="AF32" i="1"/>
  <c r="AG21" i="1"/>
  <c r="AF96" i="1"/>
  <c r="AD96" i="1" s="1"/>
  <c r="AF223" i="1"/>
  <c r="AF191" i="1"/>
  <c r="AG159" i="1"/>
  <c r="AG371" i="1"/>
  <c r="AG318" i="1"/>
  <c r="AG286" i="1"/>
  <c r="AG254" i="1"/>
  <c r="AG95" i="1"/>
  <c r="AG63" i="1"/>
  <c r="AG42" i="1"/>
  <c r="AG10" i="1"/>
  <c r="AF371" i="1"/>
  <c r="AG339" i="1"/>
  <c r="AG307" i="1"/>
  <c r="AG275" i="1"/>
  <c r="AG243" i="1"/>
  <c r="AG349" i="1"/>
  <c r="AG211" i="1"/>
  <c r="AF317" i="1"/>
  <c r="AF285" i="1"/>
  <c r="AF253" i="1"/>
  <c r="AG221" i="1"/>
  <c r="AF179" i="1"/>
  <c r="AF147" i="1"/>
  <c r="AF115" i="1"/>
  <c r="AG83" i="1"/>
  <c r="AF61" i="1"/>
  <c r="AF29" i="1"/>
  <c r="AG368" i="1"/>
  <c r="AF347" i="1"/>
  <c r="AG315" i="1"/>
  <c r="AD315" i="1" s="1"/>
  <c r="AG283" i="1"/>
  <c r="AG251" i="1"/>
  <c r="AD251" i="1" s="1"/>
  <c r="AF188" i="1"/>
  <c r="AF156" i="1"/>
  <c r="AF124" i="1"/>
  <c r="AG92" i="1"/>
  <c r="AF50" i="1"/>
  <c r="AF18" i="1"/>
  <c r="AF375" i="1"/>
  <c r="AG343" i="1"/>
  <c r="AG311" i="1"/>
  <c r="AG279" i="1"/>
  <c r="AG247" i="1"/>
  <c r="AE216" i="1"/>
  <c r="AD216" i="1" s="1"/>
  <c r="AF184" i="1"/>
  <c r="AF152" i="1"/>
  <c r="AF120" i="1"/>
  <c r="AG88" i="1"/>
  <c r="AG3" i="1"/>
  <c r="AG375" i="1"/>
  <c r="AG184" i="1"/>
  <c r="AG152" i="1"/>
  <c r="AG120" i="1"/>
  <c r="AF3" i="1"/>
  <c r="AG2" i="1"/>
  <c r="H52" i="7"/>
  <c r="H37" i="7"/>
  <c r="H12" i="7"/>
  <c r="H90" i="7"/>
  <c r="H76" i="7"/>
  <c r="H64" i="7"/>
  <c r="H19" i="7"/>
  <c r="H44" i="7"/>
  <c r="H51" i="7"/>
  <c r="H83" i="7"/>
  <c r="H36" i="7"/>
  <c r="AE2" i="1"/>
  <c r="H77" i="7"/>
  <c r="H91" i="7"/>
  <c r="H54" i="7"/>
  <c r="H68" i="7"/>
  <c r="H53" i="7"/>
  <c r="H80" i="7"/>
  <c r="H21" i="7"/>
  <c r="H10" i="7"/>
  <c r="H88" i="7"/>
  <c r="H30" i="7"/>
  <c r="H70" i="7"/>
  <c r="H57" i="7"/>
  <c r="H42" i="7"/>
  <c r="H26" i="7"/>
  <c r="H13" i="7"/>
  <c r="H93" i="7"/>
  <c r="H34" i="7"/>
  <c r="H20" i="7"/>
  <c r="H8" i="7"/>
  <c r="H33" i="7"/>
  <c r="H49" i="7"/>
  <c r="H75" i="7"/>
  <c r="H7" i="7"/>
  <c r="H63" i="7"/>
  <c r="H62" i="7"/>
  <c r="H17" i="7"/>
  <c r="H73" i="7"/>
  <c r="H61" i="7"/>
  <c r="H81" i="7"/>
  <c r="H48" i="7"/>
  <c r="H27" i="7"/>
  <c r="H39" i="7"/>
  <c r="H47" i="7"/>
  <c r="H11" i="7"/>
  <c r="H18" i="7"/>
  <c r="H85" i="7"/>
  <c r="H74" i="7"/>
  <c r="H23" i="7"/>
  <c r="H79" i="7"/>
  <c r="H45" i="7"/>
  <c r="H82" i="7"/>
  <c r="H69" i="7"/>
  <c r="H55" i="7"/>
  <c r="H41" i="7"/>
  <c r="H3" i="7"/>
  <c r="H92" i="7"/>
  <c r="H87" i="7"/>
  <c r="H71" i="7"/>
  <c r="H16" i="7"/>
  <c r="H60" i="7"/>
  <c r="H59" i="7"/>
  <c r="H15" i="7"/>
  <c r="H4" i="7"/>
  <c r="H40" i="7"/>
  <c r="H28" i="7"/>
  <c r="BK380" i="1"/>
  <c r="AF380" i="1" s="1"/>
  <c r="H9" i="7"/>
  <c r="H35" i="7"/>
  <c r="H5" i="7"/>
  <c r="H58" i="7"/>
  <c r="H89" i="7"/>
  <c r="H78" i="7"/>
  <c r="H50" i="7"/>
  <c r="H56" i="7"/>
  <c r="I89" i="7"/>
  <c r="I58" i="7"/>
  <c r="I35" i="7"/>
  <c r="I78" i="7"/>
  <c r="I5" i="7"/>
  <c r="I60" i="7"/>
  <c r="I2" i="7"/>
  <c r="I88" i="7"/>
  <c r="AD217" i="1" l="1"/>
  <c r="AD341" i="1"/>
  <c r="AD155" i="1"/>
  <c r="AD89" i="1"/>
  <c r="AD182" i="1"/>
  <c r="AD306" i="1"/>
  <c r="AD58" i="1"/>
  <c r="AD175" i="1"/>
  <c r="AD144" i="1"/>
  <c r="AD220" i="1"/>
  <c r="AD346" i="1"/>
  <c r="AD121" i="1"/>
  <c r="AD18" i="1"/>
  <c r="AD39" i="1"/>
  <c r="AD249" i="1"/>
  <c r="AD123" i="1"/>
  <c r="AD186" i="1"/>
  <c r="AD112" i="1"/>
  <c r="AD60" i="1"/>
  <c r="AD276" i="1"/>
  <c r="AD166" i="1"/>
  <c r="AD379" i="1"/>
  <c r="AD116" i="1"/>
  <c r="AD272" i="1"/>
  <c r="AD178" i="1"/>
  <c r="AD122" i="1"/>
  <c r="AD51" i="1"/>
  <c r="AD303" i="1"/>
  <c r="AD185" i="1"/>
  <c r="AD283" i="1"/>
  <c r="AD160" i="1"/>
  <c r="AD154" i="1"/>
  <c r="AD95" i="1"/>
  <c r="AD190" i="1"/>
  <c r="AD63" i="1"/>
  <c r="AD248" i="1"/>
  <c r="AD180" i="1"/>
  <c r="AD79" i="1"/>
  <c r="AD101" i="1"/>
  <c r="AD281" i="1"/>
  <c r="AD253" i="1"/>
  <c r="AD370" i="1"/>
  <c r="AD288" i="1"/>
  <c r="AD16" i="1"/>
  <c r="AD213" i="1"/>
  <c r="AD351" i="1"/>
  <c r="AD82" i="1"/>
  <c r="AD170" i="1"/>
  <c r="AD48" i="1"/>
  <c r="AD350" i="1"/>
  <c r="AD107" i="1"/>
  <c r="AD114" i="1"/>
  <c r="AD143" i="1"/>
  <c r="AD146" i="1"/>
  <c r="AD218" i="1"/>
  <c r="AD210" i="1"/>
  <c r="AD49" i="1"/>
  <c r="AD335" i="1"/>
  <c r="AD47" i="1"/>
  <c r="AD314" i="1"/>
  <c r="AD158" i="1"/>
  <c r="AD174" i="1"/>
  <c r="AD40" i="1"/>
  <c r="AD111" i="1"/>
  <c r="AD56" i="1"/>
  <c r="AD181" i="1"/>
  <c r="AD310" i="1"/>
  <c r="AD78" i="1"/>
  <c r="AD273" i="1"/>
  <c r="AD231" i="1"/>
  <c r="AD355" i="1"/>
  <c r="AD304" i="1"/>
  <c r="AD230" i="1"/>
  <c r="AD19" i="1"/>
  <c r="AD188" i="1"/>
  <c r="AD236" i="1"/>
  <c r="AD191" i="1"/>
  <c r="AD86" i="1"/>
  <c r="AD164" i="1"/>
  <c r="AD367" i="1"/>
  <c r="AD323" i="1"/>
  <c r="AD30" i="1"/>
  <c r="AD378" i="1"/>
  <c r="AD336" i="1"/>
  <c r="AD345" i="1"/>
  <c r="AD284" i="1"/>
  <c r="AD90" i="1"/>
  <c r="AD115" i="1"/>
  <c r="AD274" i="1"/>
  <c r="AD59" i="1"/>
  <c r="AD145" i="1"/>
  <c r="AD319" i="1"/>
  <c r="AD187" i="1"/>
  <c r="AD252" i="1"/>
  <c r="AD85" i="1"/>
  <c r="AD52" i="1"/>
  <c r="AD91" i="1"/>
  <c r="AD305" i="1"/>
  <c r="AD162" i="1"/>
  <c r="AD376" i="1"/>
  <c r="AD312" i="1"/>
  <c r="AD13" i="1"/>
  <c r="AD130" i="1"/>
  <c r="AD15" i="1"/>
  <c r="AD338" i="1"/>
  <c r="AD149" i="1"/>
  <c r="AD29" i="1"/>
  <c r="AD245" i="1"/>
  <c r="AD285" i="1"/>
  <c r="AD105" i="1"/>
  <c r="AD132" i="1"/>
  <c r="AD316" i="1"/>
  <c r="AD27" i="1"/>
  <c r="AD84" i="1"/>
  <c r="AD62" i="1"/>
  <c r="AD313" i="1"/>
  <c r="AD148" i="1"/>
  <c r="AD282" i="1"/>
  <c r="AD292" i="1"/>
  <c r="AD37" i="1"/>
  <c r="AD189" i="1"/>
  <c r="AD240" i="1"/>
  <c r="AD26" i="1"/>
  <c r="AD287" i="1"/>
  <c r="AD308" i="1"/>
  <c r="AD53" i="1"/>
  <c r="AD94" i="1"/>
  <c r="AD139" i="1"/>
  <c r="AD153" i="1"/>
  <c r="AD97" i="1"/>
  <c r="AD330" i="1"/>
  <c r="AD61" i="1"/>
  <c r="AD176" i="1"/>
  <c r="AD113" i="1"/>
  <c r="AD320" i="1"/>
  <c r="AD127" i="1"/>
  <c r="AD278" i="1"/>
  <c r="AD369" i="1"/>
  <c r="AD327" i="1"/>
  <c r="AD242" i="1"/>
  <c r="AD211" i="1"/>
  <c r="AD255" i="1"/>
  <c r="AD197" i="1"/>
  <c r="AD69" i="1"/>
  <c r="AD125" i="1"/>
  <c r="AD244" i="1"/>
  <c r="AD50" i="1"/>
  <c r="AD261" i="1"/>
  <c r="AD280" i="1"/>
  <c r="AD92" i="1"/>
  <c r="AD352" i="1"/>
  <c r="AD237" i="1"/>
  <c r="AD254" i="1"/>
  <c r="AD353" i="1"/>
  <c r="AD286" i="1"/>
  <c r="AD207" i="1"/>
  <c r="AD347" i="1"/>
  <c r="AD298" i="1"/>
  <c r="AD241" i="1"/>
  <c r="AD193" i="1"/>
  <c r="AD31" i="1"/>
  <c r="AD262" i="1"/>
  <c r="AD8" i="1"/>
  <c r="AD159" i="1"/>
  <c r="AD334" i="1"/>
  <c r="AD118" i="1"/>
  <c r="AD300" i="1"/>
  <c r="AD368" i="1"/>
  <c r="AD344" i="1"/>
  <c r="AD223" i="1"/>
  <c r="AD110" i="1"/>
  <c r="AD342" i="1"/>
  <c r="AD340" i="1"/>
  <c r="AD271" i="1"/>
  <c r="AD17" i="1"/>
  <c r="AD372" i="1"/>
  <c r="AD22" i="1"/>
  <c r="AD331" i="1"/>
  <c r="AD229" i="1"/>
  <c r="AD374" i="1"/>
  <c r="AD33" i="1"/>
  <c r="AD88" i="1"/>
  <c r="AD14" i="1"/>
  <c r="AD297" i="1"/>
  <c r="AD74" i="1"/>
  <c r="AD25" i="1"/>
  <c r="AD147" i="1"/>
  <c r="AD168" i="1"/>
  <c r="AD93" i="1"/>
  <c r="AD302" i="1"/>
  <c r="AD54" i="1"/>
  <c r="AD57" i="1"/>
  <c r="AD265" i="1"/>
  <c r="AD104" i="1"/>
  <c r="AD21" i="1"/>
  <c r="AD238" i="1"/>
  <c r="AD157" i="1"/>
  <c r="AD221" i="1"/>
  <c r="AD24" i="1"/>
  <c r="AD98" i="1"/>
  <c r="AD102" i="1"/>
  <c r="AD375" i="1"/>
  <c r="AD192" i="1"/>
  <c r="AD260" i="1"/>
  <c r="AD225" i="1"/>
  <c r="AD321" i="1"/>
  <c r="AD270" i="1"/>
  <c r="AD226" i="1"/>
  <c r="AD70" i="1"/>
  <c r="AD366" i="1"/>
  <c r="AD212" i="1"/>
  <c r="AD356" i="1"/>
  <c r="AD222" i="1"/>
  <c r="AD224" i="1"/>
  <c r="AD235" i="1"/>
  <c r="AD364" i="1"/>
  <c r="AD11" i="1"/>
  <c r="AD72" i="1"/>
  <c r="AD349" i="1"/>
  <c r="AD196" i="1"/>
  <c r="AD307" i="1"/>
  <c r="AD294" i="1"/>
  <c r="AD20" i="1"/>
  <c r="AD124" i="1"/>
  <c r="AD339" i="1"/>
  <c r="AD75" i="1"/>
  <c r="AD266" i="1"/>
  <c r="AD277" i="1"/>
  <c r="AD156" i="1"/>
  <c r="AD371" i="1"/>
  <c r="AD299" i="1"/>
  <c r="AD279" i="1"/>
  <c r="AD194" i="1"/>
  <c r="AD317" i="1"/>
  <c r="AD134" i="1"/>
  <c r="AD43" i="1"/>
  <c r="AD201" i="1"/>
  <c r="AD126" i="1"/>
  <c r="AD161" i="1"/>
  <c r="AD10" i="1"/>
  <c r="AD173" i="1"/>
  <c r="AG380" i="1"/>
  <c r="AD200" i="1"/>
  <c r="AD64" i="1"/>
  <c r="AD177" i="1"/>
  <c r="AD150" i="1"/>
  <c r="AD5" i="1"/>
  <c r="AD81" i="1"/>
  <c r="AD106" i="1"/>
  <c r="AD171" i="1"/>
  <c r="AD215" i="1"/>
  <c r="AD232" i="1"/>
  <c r="AD326" i="1"/>
  <c r="AD257" i="1"/>
  <c r="AD324" i="1"/>
  <c r="AD243" i="1"/>
  <c r="AD138" i="1"/>
  <c r="AD214" i="1"/>
  <c r="AD6" i="1"/>
  <c r="AD172" i="1"/>
  <c r="AD337" i="1"/>
  <c r="AD275" i="1"/>
  <c r="AD9" i="1"/>
  <c r="AD41" i="1"/>
  <c r="AD129" i="1"/>
  <c r="AD99" i="1"/>
  <c r="AD354" i="1"/>
  <c r="AD136" i="1"/>
  <c r="AD267" i="1"/>
  <c r="AD360" i="1"/>
  <c r="AD359" i="1"/>
  <c r="AD42" i="1"/>
  <c r="AD137" i="1"/>
  <c r="AD167" i="1"/>
  <c r="AD120" i="1"/>
  <c r="AD318" i="1"/>
  <c r="AD373" i="1"/>
  <c r="AD169" i="1"/>
  <c r="AD45" i="1"/>
  <c r="AD199" i="1"/>
  <c r="AD206" i="1"/>
  <c r="AD32" i="1"/>
  <c r="AD256" i="1"/>
  <c r="AD325" i="1"/>
  <c r="AD209" i="1"/>
  <c r="AD202" i="1"/>
  <c r="AD73" i="1"/>
  <c r="AD362" i="1"/>
  <c r="AD219" i="1"/>
  <c r="AD152" i="1"/>
  <c r="AD23" i="1"/>
  <c r="AD141" i="1"/>
  <c r="AD204" i="1"/>
  <c r="AD295" i="1"/>
  <c r="AD228" i="1"/>
  <c r="AE380" i="1"/>
  <c r="AD358" i="1"/>
  <c r="AD142" i="1"/>
  <c r="AD246" i="1"/>
  <c r="AD184" i="1"/>
  <c r="AD83" i="1"/>
  <c r="AD55" i="1"/>
  <c r="AD128" i="1"/>
  <c r="AD87" i="1"/>
  <c r="AD7" i="1"/>
  <c r="AD198" i="1"/>
  <c r="AD233" i="1"/>
  <c r="AD165" i="1"/>
  <c r="AD131" i="1"/>
  <c r="AD179" i="1"/>
  <c r="AD38" i="1"/>
  <c r="AD329" i="1"/>
  <c r="AD36" i="1"/>
  <c r="AD44" i="1"/>
  <c r="AD322" i="1"/>
  <c r="AD103" i="1"/>
  <c r="AD4" i="1"/>
  <c r="AD296" i="1"/>
  <c r="AD195" i="1"/>
  <c r="AD135" i="1"/>
  <c r="AD291" i="1"/>
  <c r="AD76" i="1"/>
  <c r="AD71" i="1"/>
  <c r="AD119" i="1"/>
  <c r="AD264" i="1"/>
  <c r="AD293" i="1"/>
  <c r="AD100" i="1"/>
  <c r="AD66" i="1"/>
  <c r="AD311" i="1"/>
  <c r="AD268" i="1"/>
  <c r="AD12" i="1"/>
  <c r="AD140" i="1"/>
  <c r="AD269" i="1"/>
  <c r="AD247" i="1"/>
  <c r="AD343" i="1"/>
  <c r="AD365" i="1"/>
  <c r="AD333" i="1"/>
  <c r="AD203" i="1"/>
  <c r="AD301" i="1"/>
  <c r="AD68" i="1"/>
  <c r="AD289" i="1"/>
  <c r="AD227" i="1"/>
  <c r="AD133" i="1"/>
  <c r="AD328" i="1"/>
  <c r="AD258" i="1"/>
  <c r="AD108" i="1"/>
  <c r="AD151" i="1"/>
  <c r="AD77" i="1"/>
  <c r="AD357" i="1"/>
  <c r="AD290" i="1"/>
  <c r="AD263" i="1"/>
  <c r="AD34" i="1"/>
  <c r="AD35" i="1"/>
  <c r="AD183" i="1"/>
  <c r="AD163" i="1"/>
  <c r="AD3" i="1"/>
  <c r="AD363" i="1"/>
  <c r="AD109" i="1"/>
  <c r="AD259" i="1"/>
  <c r="AD67" i="1"/>
  <c r="AD361" i="1"/>
  <c r="AD205" i="1"/>
  <c r="AD2" i="1"/>
  <c r="AD380" i="1" l="1"/>
</calcChain>
</file>

<file path=xl/sharedStrings.xml><?xml version="1.0" encoding="utf-8"?>
<sst xmlns="http://schemas.openxmlformats.org/spreadsheetml/2006/main" count="12800" uniqueCount="1017">
  <si>
    <t>ESTRATEGIA 1</t>
  </si>
  <si>
    <t>ESTRATEGIA 2</t>
  </si>
  <si>
    <t>Tipo</t>
  </si>
  <si>
    <t>PFLE-ATAL</t>
  </si>
  <si>
    <t>Prest-Math para la enseñanza de las matemáticas</t>
  </si>
  <si>
    <t>Fuerte</t>
  </si>
  <si>
    <t>ESMATE</t>
  </si>
  <si>
    <t>ENAD - Enseñar en el Nivel Adecuado</t>
  </si>
  <si>
    <t>Débil</t>
  </si>
  <si>
    <t>Ambientes Virtuales para el Aprendizaje  de la Matemáticas (IA o Plataformas)</t>
  </si>
  <si>
    <t>Manuales de lectura (4°-8°)</t>
  </si>
  <si>
    <t>Nivelación de aprendizajes desde la secundaria</t>
  </si>
  <si>
    <t>Acompáñame: Tutorías presenciales</t>
  </si>
  <si>
    <t>Asistencia tránsito efectivo</t>
  </si>
  <si>
    <t>Nuevo modelo de la media / Ruta de Acompañamiento Integral</t>
  </si>
  <si>
    <t>CODIGO_DANE</t>
  </si>
  <si>
    <t>NOMBRE.IED</t>
  </si>
  <si>
    <t>SECTORT</t>
  </si>
  <si>
    <t>CED/IED.NUEVA</t>
  </si>
  <si>
    <t>CLASIFICACION</t>
  </si>
  <si>
    <t>LOCALIDAD</t>
  </si>
  <si>
    <t>CentroEducativoColegionuevo</t>
  </si>
  <si>
    <t>PORCENTAJE_ING_A</t>
  </si>
  <si>
    <t>PORCENTAJE_ING_A1</t>
  </si>
  <si>
    <t>PORCENTAJE_ING_A2</t>
  </si>
  <si>
    <t>PORCENTAJE_ING_B1</t>
  </si>
  <si>
    <t>PORCENTAJE_ING_B</t>
  </si>
  <si>
    <t>SUMAB1OSUPERIOR</t>
  </si>
  <si>
    <t>PGSaber112022</t>
  </si>
  <si>
    <t>PGSaber112023</t>
  </si>
  <si>
    <t>PGSaber112024</t>
  </si>
  <si>
    <t>CategoríapendientePG2022a2</t>
  </si>
  <si>
    <t>CategoríaPGActual_2024</t>
  </si>
  <si>
    <t>PerfilPG</t>
  </si>
  <si>
    <t>TasaajustadaVariablesinterna</t>
  </si>
  <si>
    <t>TasaajustadainternasPosició</t>
  </si>
  <si>
    <t>PRIORIZACIÓNDESERCIÓN</t>
  </si>
  <si>
    <t>P20_RiesgoConvivencia</t>
  </si>
  <si>
    <t>Riesgo_Desercion</t>
  </si>
  <si>
    <t>IED_Clasif_CyD</t>
  </si>
  <si>
    <t>IED_Clasif_B_Decre_Estable</t>
  </si>
  <si>
    <t>Colegios_A_Crecientes</t>
  </si>
  <si>
    <t>Colegios_B_Crecientes</t>
  </si>
  <si>
    <t>perfiles_IED</t>
  </si>
  <si>
    <t>Total</t>
  </si>
  <si>
    <t>Prioritaria</t>
  </si>
  <si>
    <t>Complementarias</t>
  </si>
  <si>
    <t>Fijas</t>
  </si>
  <si>
    <t>Ruta de Medios Educomunicativos</t>
  </si>
  <si>
    <t>PRAE-Proyectos Ambientales Escolares</t>
  </si>
  <si>
    <t>Plan de fortalecmiento de bibliotecas escolares</t>
  </si>
  <si>
    <t>AI-Inglés</t>
  </si>
  <si>
    <t>Medios Inglés</t>
  </si>
  <si>
    <t>RUTA DE COORDINADORES</t>
  </si>
  <si>
    <t>Olimpiadas STEM</t>
  </si>
  <si>
    <t>EVALUACIÓN FORMATIVA</t>
  </si>
  <si>
    <t>Prest-Math para la enseñanza de las matemáticas_P</t>
  </si>
  <si>
    <t>ESMATE_P</t>
  </si>
  <si>
    <t>Prest-Math para la enseñanza de las matemáticas_F</t>
  </si>
  <si>
    <t>ESMATE_F</t>
  </si>
  <si>
    <t>RINCÓN LISTOS A JUGAR</t>
  </si>
  <si>
    <t xml:space="preserve">NIDOS -  FORTALECIMIENTO </t>
  </si>
  <si>
    <t>FORTALECIMIENTO INFANCIA</t>
  </si>
  <si>
    <t>Acompañamiento diferenciado inglés</t>
  </si>
  <si>
    <t>Francés</t>
  </si>
  <si>
    <t>Portugués</t>
  </si>
  <si>
    <t>Modelo educativo bilingüe (inglés-francés)</t>
  </si>
  <si>
    <t>Refuerzo lingüistico para la ruralidad</t>
  </si>
  <si>
    <t>Bachillerato internacional</t>
  </si>
  <si>
    <t>COLEGIO DE CULTURA POPULAR (IED)</t>
  </si>
  <si>
    <t>DISTRITAL</t>
  </si>
  <si>
    <t>A</t>
  </si>
  <si>
    <t>PUENTE ARANDA</t>
  </si>
  <si>
    <t>Creciente</t>
  </si>
  <si>
    <t>Medio-alto</t>
  </si>
  <si>
    <t>4 : Estado medio, medio-alto con crecimiento.​</t>
  </si>
  <si>
    <t>Colegios A y A+ crecientes</t>
  </si>
  <si>
    <t>C</t>
  </si>
  <si>
    <t xml:space="preserve"> </t>
  </si>
  <si>
    <t>F</t>
  </si>
  <si>
    <t>COLEGIO CARLOS ARANGO VELEZ (IED)</t>
  </si>
  <si>
    <t>B</t>
  </si>
  <si>
    <t>KENNEDY</t>
  </si>
  <si>
    <t>Colegios B crecientes</t>
  </si>
  <si>
    <t>P</t>
  </si>
  <si>
    <t>COLEGIO AQUILEO PARRA (IED)</t>
  </si>
  <si>
    <t>USAQUEN</t>
  </si>
  <si>
    <t>COLEGIO INSTITUTO TECNICO LAUREANO GOMEZ (IED)</t>
  </si>
  <si>
    <t>ENGATIVA</t>
  </si>
  <si>
    <t>Estable</t>
  </si>
  <si>
    <t>2 : Estado medio, medio-alto o alto con decrecimiento o estable.​</t>
  </si>
  <si>
    <t>COLEGIO FEMENINO LORENCITA VILLEGAS DE SANTOS (IED)</t>
  </si>
  <si>
    <t>BARRIOS UNIDOS</t>
  </si>
  <si>
    <t>Decreciente</t>
  </si>
  <si>
    <t>Alto</t>
  </si>
  <si>
    <t>COLEGIO MARCO TULIO FERNANDEZ (IED)</t>
  </si>
  <si>
    <t>COLEGIO DARIO ECHANDIA (IED)</t>
  </si>
  <si>
    <t>Medio</t>
  </si>
  <si>
    <t>B Decreciente o Estable</t>
  </si>
  <si>
    <t>COLEGIO NUEVA CONSTITUCION (IED)</t>
  </si>
  <si>
    <t>COLEGIO LA GAITANA (IED)</t>
  </si>
  <si>
    <t>SUBA</t>
  </si>
  <si>
    <t>Medio-Bajo</t>
  </si>
  <si>
    <t>3 : Estado bajo o medio-bajo con crecimiento.​</t>
  </si>
  <si>
    <t>Riesgo de desercion</t>
  </si>
  <si>
    <t>COLEGIO CARLOS ALBAN HOLGUIN (IED)</t>
  </si>
  <si>
    <t>BOSA</t>
  </si>
  <si>
    <t>1 : Estado bajo o medio-bajo con decrecimiento o estable.​</t>
  </si>
  <si>
    <t>Clasificacion C y D</t>
  </si>
  <si>
    <t>COLEGIO LA MERCED (IED)</t>
  </si>
  <si>
    <t>Riesgo de convivencia</t>
  </si>
  <si>
    <t>COLEGIO ANTONIO NARIÑO (IED)</t>
  </si>
  <si>
    <t>COLEGIO TECNICO DOMINGO FAUSTINO SARMIENTO (IED)</t>
  </si>
  <si>
    <t>COLEGIO HELADIA MEJIA (IED)</t>
  </si>
  <si>
    <t>COLEGIO ROBERT F. KENNEDY (IED)</t>
  </si>
  <si>
    <t>COLEGIO INSTITUTO TECNICO JUAN DEL CORRAL (IED)</t>
  </si>
  <si>
    <t>COLEGIO CENTRO INTEGRAL JOSE MARIA CORDOBA (IED)</t>
  </si>
  <si>
    <t>TUNJUELITO</t>
  </si>
  <si>
    <t>COLEGIO POLICARPA SALAVARRIETA (IED)</t>
  </si>
  <si>
    <t>SANTAFE</t>
  </si>
  <si>
    <t>COLEGIO REPUBLICA DE COLOMBIA (IED)</t>
  </si>
  <si>
    <t>COLEGIO CEDID SAN PABLO (IED)</t>
  </si>
  <si>
    <t>COLEGIO VENECIA (IED)</t>
  </si>
  <si>
    <t>COLEGIO JORGE ELIECER GAITAN (IED)</t>
  </si>
  <si>
    <t>COLEGIO MANUELA BELTRAN (IED)</t>
  </si>
  <si>
    <t>TEUSAQUILLO</t>
  </si>
  <si>
    <t>COLEGIO INSTITUTO TECNICO INDUSTRIAL FRANCISCO JOSE DE CALDAS (IED)</t>
  </si>
  <si>
    <t>COLEGIO EXTERNADO NACIONAL CAMILO TORRES (IED)</t>
  </si>
  <si>
    <t>COLEGIO NACIONAL NICOLAS ESGUERRA (IED)</t>
  </si>
  <si>
    <t>COLEGIO RESTREPO MILLAN (IED)</t>
  </si>
  <si>
    <t>RAFAEL URIBE URIBE</t>
  </si>
  <si>
    <t>COLEGIO INSTITUTO TECNICO INDUSTRIAL PILOTO (IED)</t>
  </si>
  <si>
    <t>COLEGIO REINO DE HOLANDA (IED)</t>
  </si>
  <si>
    <t>COLEGIO SILVERIA ESPINOSA DE RENDON (IED)</t>
  </si>
  <si>
    <t>COLEGIO GUILLERMO LEON VALENCIA (IED)</t>
  </si>
  <si>
    <t>ANTONIO NARIÑO</t>
  </si>
  <si>
    <t>COLEGIO MIGUEL ANTONIO CARO (IED)</t>
  </si>
  <si>
    <t>COLEGIO REPUBLICA DE PANAMA (IED)</t>
  </si>
  <si>
    <t>COLEGIO ANDRES BELLO (IED)</t>
  </si>
  <si>
    <t>COLEGIO CARLOS ARTURO TORRES (IED)</t>
  </si>
  <si>
    <t>COLEGIO LA AMISTAD (IED)</t>
  </si>
  <si>
    <t>COLEGIO JOSE ASUNCION SILVA (IED)</t>
  </si>
  <si>
    <t>COLEGIO LICEO FEMENINO DE CUNDINAMARCA MERCEDES NARIÑO (IED)</t>
  </si>
  <si>
    <t>COLEGIO ESCUELA NORMAL SUPERIOR DISTRITAL MARIA MONTESSORI (IED)</t>
  </si>
  <si>
    <t>A+</t>
  </si>
  <si>
    <t>COLEGIO GRAN COLOMBIA (CED)</t>
  </si>
  <si>
    <t>CED</t>
  </si>
  <si>
    <t>SAN CRISTOBAL</t>
  </si>
  <si>
    <t>CED y colegios nuevos</t>
  </si>
  <si>
    <t>COLEGIO VEINTE DE JULIO (IED)</t>
  </si>
  <si>
    <t>Bajo</t>
  </si>
  <si>
    <t>COLEGIO PANTALEON GAITAN PEREZ (CED)</t>
  </si>
  <si>
    <t>COLEGIO RAFAEL URIBE URIBE (IED)</t>
  </si>
  <si>
    <t>COLEGIO SAN JOSE SUR ORIENTAL (IED)</t>
  </si>
  <si>
    <t>COLEGIO JUANA ESCOBAR (IED)</t>
  </si>
  <si>
    <t>COLEGIO TOM ADAMS (IED)</t>
  </si>
  <si>
    <t>COLEGIO EL JAPON (IED)</t>
  </si>
  <si>
    <t>COLEGIO MORISCO (IED)</t>
  </si>
  <si>
    <t>COLEGIO SAN JOSE NORTE (IED)</t>
  </si>
  <si>
    <t>COLEGIO AGUAS CLARAS (CED)</t>
  </si>
  <si>
    <t>COLEGIO TABORA (IED)</t>
  </si>
  <si>
    <t>COLEGIO EL JAZMIN (IED)</t>
  </si>
  <si>
    <t>COLEGIO ESPAÑA (IED)</t>
  </si>
  <si>
    <t>COLEGIO ATANASIO GIRARDOT (IED)</t>
  </si>
  <si>
    <t>COLEGIO BRAVO PAEZ (IED)</t>
  </si>
  <si>
    <t>COLEGIO QUIROGA ALIANZA (IED)</t>
  </si>
  <si>
    <t>COLEGIO TECNICO BENJAMIN HERRERA (IED)</t>
  </si>
  <si>
    <t>COLEGIO RAFAEL DELGADO SALGUERO (IED)</t>
  </si>
  <si>
    <t>COLEGIO SAN PEDRO CLAVER (IED)</t>
  </si>
  <si>
    <t>COLEGIO CLASS (IED)</t>
  </si>
  <si>
    <t>COLEGIO PAULO VI (IED)</t>
  </si>
  <si>
    <t>COLEGIO SAN JOSE (IED)</t>
  </si>
  <si>
    <t>COLEGIO SAN RAFAEL (IED)</t>
  </si>
  <si>
    <t>COLEGIO AULAS COLOMBIANAS SAN LUIS (IED)</t>
  </si>
  <si>
    <t>D</t>
  </si>
  <si>
    <t>COLEGIO NACIONES UNIDAS (IED)</t>
  </si>
  <si>
    <t>COLEGIO INTEGRADA LA CANDELARIA (IED)</t>
  </si>
  <si>
    <t>LA CANDELARIA</t>
  </si>
  <si>
    <t>COLEGIO ESCUELA NACIONAL DE COMERCIO (IED)</t>
  </si>
  <si>
    <t>COLEGIO NUEVO CHILE (IED)</t>
  </si>
  <si>
    <t>COLEGIO SAN AGUSTIN (IED)</t>
  </si>
  <si>
    <t>COLEGIO SANTA LIBRADA (IED)</t>
  </si>
  <si>
    <t>USME</t>
  </si>
  <si>
    <t>COLEGIO SANTA MARTHA (IED)</t>
  </si>
  <si>
    <t>COLEGIO EDUARDO SANTOS (IED)</t>
  </si>
  <si>
    <t>LOS MARTIRES</t>
  </si>
  <si>
    <t>COLEGIO REPUBLICA FEDERAL DE ALEMANIA (IED)</t>
  </si>
  <si>
    <t>COLEGIO BRASILIA - BOSA (IED)</t>
  </si>
  <si>
    <t>COLEGIO ALTAMIRA SUR ORIENTAL (IED)</t>
  </si>
  <si>
    <t>COLEGIO TECNICO SAN CRISTOBAL SUR (IED)</t>
  </si>
  <si>
    <t>COLEGIO MARCO FIDEL SUAREZ (IED)</t>
  </si>
  <si>
    <t>COLEGIO CIUDAD DE BOGOTA (IED)</t>
  </si>
  <si>
    <t>COLEGIO MARSELLA (IED)</t>
  </si>
  <si>
    <t>COLEGIO RODRIGO ARENAS BETANCOURT (IED)</t>
  </si>
  <si>
    <t>FONTIBON</t>
  </si>
  <si>
    <t>COLEGIO JOSE ACEVEDO Y GOMEZ (IED)</t>
  </si>
  <si>
    <t>COLEGIO REPUBLICA DE MEXICO (IED)</t>
  </si>
  <si>
    <t>CIUDAD BOLIVAR</t>
  </si>
  <si>
    <t>COLEGIO MANUEL DEL SOCORRO RODRIGUEZ (IED)</t>
  </si>
  <si>
    <t>COLEGIO FRANCISCO DE PAULA SANTANDER (IED)</t>
  </si>
  <si>
    <t>COLEGIO EL LIBERTADOR (IED)</t>
  </si>
  <si>
    <t>COLEGIO JOSE JOAQUIN CASAS (IED)</t>
  </si>
  <si>
    <t>COLEGIO ANTONIO JOSE DE SUCRE (IED)</t>
  </si>
  <si>
    <t>COLEGIO MARCO ANTONIO CARREÑO SILVA (IED)</t>
  </si>
  <si>
    <t>COLEGIO LUIS VARGAS TEJADA (IED)</t>
  </si>
  <si>
    <t>COLEGIO JULIO GARAVITO ARMERO (IED)</t>
  </si>
  <si>
    <t>COLEGIO CLEMENCIA HOLGUIN DE URDANETA (IED)</t>
  </si>
  <si>
    <t>COLEGIO FRANCISCO DE MIRANDA (IED)</t>
  </si>
  <si>
    <t>COLEGIO ALEJANDRO OBREGON (IED)</t>
  </si>
  <si>
    <t>COLEGIO FLORIDABLANCA (IED)</t>
  </si>
  <si>
    <t>COLEGIO LAS AMERICAS (IED)</t>
  </si>
  <si>
    <t>COLEGIO O.E.A. (IED)</t>
  </si>
  <si>
    <t>COLEGIO ANTONIO BARAYA (IED)</t>
  </si>
  <si>
    <t>COLEGIO INSTITUTO TECNICO DISTRITAL JULIO FLOREZ (IED)</t>
  </si>
  <si>
    <t>COLEGIO JORGE GAITAN CORTES (IED)</t>
  </si>
  <si>
    <t>COLEGIO REPUBLICA DE CHINA (IED)</t>
  </si>
  <si>
    <t>COLEGIO MONTEBELLO (IED)</t>
  </si>
  <si>
    <t>COLEGIO LOS ALPES (IED)</t>
  </si>
  <si>
    <t>COLEGIO LA BELLEZA LOS LIBERTADORES (IED)</t>
  </si>
  <si>
    <t>COLEGIO ORLANDO FALS BORDA (IED)</t>
  </si>
  <si>
    <t>COLEGIO ISABEL II (IED)</t>
  </si>
  <si>
    <t>COLEGIO ALQUERIA DE LA FRAGUA (IED)</t>
  </si>
  <si>
    <t>COLEGIO LOS PERIODISTAS (IED)</t>
  </si>
  <si>
    <t>COLEGIO LA CHUCUA (IED)</t>
  </si>
  <si>
    <t>COLEGIO REPUBLICA BOLIVARIANA DE VENEZUELA (IED)</t>
  </si>
  <si>
    <t>COLEGIO KENNEDY (IED)</t>
  </si>
  <si>
    <t>COLEGIO SIMON RODRIGUEZ (IED)</t>
  </si>
  <si>
    <t>CHAPINERO</t>
  </si>
  <si>
    <t>COLEGIO SAN FRANCISCO DE ASIS (IED)</t>
  </si>
  <si>
    <t>COLEGIO MAGDALENA ORTEGA DE NARIÑO (IED)</t>
  </si>
  <si>
    <t>COLEGIO ALEXANDER FLEMING (IED)</t>
  </si>
  <si>
    <t>COLEGIO RUFINO JOSE CUERVO (IED)</t>
  </si>
  <si>
    <t>COLEGIO JOSE MARIA CARBONELL (IED)</t>
  </si>
  <si>
    <t>COLEGIO ATENAS (IED)</t>
  </si>
  <si>
    <t>COLEGIO JOSE JOAQUIN CASTRO MARTINEZ (IED)</t>
  </si>
  <si>
    <t>COLEGIO EL RODEO (IED)</t>
  </si>
  <si>
    <t>COLEGIO FRANCISCO JAVIER MATIZ (IED)</t>
  </si>
  <si>
    <t>COLEGIO LA VICTORIA (IED)</t>
  </si>
  <si>
    <t>COLEGIO SAN ISIDRO SUR ORIENTAL (IED)</t>
  </si>
  <si>
    <t>COLEGIO INEM SANTIAGO PEREZ (IED)</t>
  </si>
  <si>
    <t>COLEGIO LICEO NACIONAL ANTONIA SANTOS (IED)</t>
  </si>
  <si>
    <t>COLEGIO MISAEL PASTRANA BORRERO (IED)</t>
  </si>
  <si>
    <t>COLEGIO SORRENTO (IED)</t>
  </si>
  <si>
    <t>COLEGIO ISMAEL PERDOMO (IED)</t>
  </si>
  <si>
    <t>COLEGIO ENTRE NUBES SUR ORIENTAL (IED)</t>
  </si>
  <si>
    <t>COLEGIO NUEVA ESPERANZA (IED)</t>
  </si>
  <si>
    <t>COLEGIO FERNANDO SOTO APARICIO (IED)</t>
  </si>
  <si>
    <t>COLEGIO MORALBA SURORIENTAL (IED)</t>
  </si>
  <si>
    <t>COLEGIO INEM FRANCISCO DE PAULA SANTANDER (IED)</t>
  </si>
  <si>
    <t>COLEGIO FRANCISCO PRIMERO S.S. (IED)</t>
  </si>
  <si>
    <t>COLEGIO ALBERTO LLERAS CAMARGO (IED)</t>
  </si>
  <si>
    <t>COLEGIO VILLA AMALIA (IED)</t>
  </si>
  <si>
    <t>COLEGIO LICEO NACIONAL AGUSTIN NIETO CABALLERO (IED)</t>
  </si>
  <si>
    <t>COLEGIO TECNICO MENORAH (IED)</t>
  </si>
  <si>
    <t>COLEGIO JOHN F. KENNEDY (IED)</t>
  </si>
  <si>
    <t>COLEGIO LEON DE GREIFF (IED)</t>
  </si>
  <si>
    <t>COLEGIO PROSPERO PINZON (IED)</t>
  </si>
  <si>
    <t>COLEGIO FLORENTINO GONZALEZ (IED)</t>
  </si>
  <si>
    <t>COLEGIO GUSTAVO RESTREPO (IED)</t>
  </si>
  <si>
    <t>COLEGIO ALFREDO IRIARTE (IED)</t>
  </si>
  <si>
    <t>COLEGIO MANUEL CEPEDA VARGAS (IED)</t>
  </si>
  <si>
    <t>COLEGIO JAIRO ANIBAL NIÑO (CED)</t>
  </si>
  <si>
    <t>COLEGIO RAFAEL BERNAL JIMENEZ (IED)</t>
  </si>
  <si>
    <t>COLEGIO CIUDAD DE MONTREAL (IED)</t>
  </si>
  <si>
    <t>COLEGIO PALERMO SUR (CED)</t>
  </si>
  <si>
    <t>COLEGIO JACKELINE (IED)</t>
  </si>
  <si>
    <t>COLEGIO JUAN FRANCISCO BERBEO (IED)</t>
  </si>
  <si>
    <t>COLEGIO AGUSTIN FERNANDEZ (IED)</t>
  </si>
  <si>
    <t>COLEGIO ENRIQUE OLAYA HERRERA (IED)</t>
  </si>
  <si>
    <t>COLEGIO MANUELITA SAENZ (IED)</t>
  </si>
  <si>
    <t>COLEGIO SANTA BARBARA (IED)</t>
  </si>
  <si>
    <t>COLEGIO UNION EUROPEA (IED)</t>
  </si>
  <si>
    <t>COLEGIO ARBORIZADORA BAJA (IED)</t>
  </si>
  <si>
    <t>COLEGIO PANAMERICANO (IED)</t>
  </si>
  <si>
    <t>COLEGIO ALEMANIA UNIFICADA (IED)</t>
  </si>
  <si>
    <t>COLEGIO ESTANISLAO ZULETA (IED)</t>
  </si>
  <si>
    <t>COLEGIO TOMAS CARRASQUILLA (IED)</t>
  </si>
  <si>
    <t>COLEGIO TECNICO TOMAS RUEDA VARGAS (IED)</t>
  </si>
  <si>
    <t>COLEGIO REPUBLICA EE.UU. DE AMERICA (IED)</t>
  </si>
  <si>
    <t>COLEGIO JORGE SOTO DEL CORRAL (IED)</t>
  </si>
  <si>
    <t>COLEGIO REPUBLICA DEL ECUADOR (IED)</t>
  </si>
  <si>
    <t>COLEGIO BERNARDO JARAMILLO (IED)</t>
  </si>
  <si>
    <t>COLEGIO MANUEL ZAPATA OLIVELLA (IED)</t>
  </si>
  <si>
    <t>COLEGIO CAMPESTRE MONTE VERDE (IED)</t>
  </si>
  <si>
    <t>COLEGIO EL TESORO DE LA CUMBRE (IED)</t>
  </si>
  <si>
    <t>COLEGIO GARCES NAVAS (IED)</t>
  </si>
  <si>
    <t>COLEGIO JUAN REY (IED)</t>
  </si>
  <si>
    <t>COLEGIO LA FLORESTA SUR (IED)</t>
  </si>
  <si>
    <t>COLEGIO CLEMENCIA DE CAYCEDO (IED)</t>
  </si>
  <si>
    <t>COLEGIO NICOLAS GOMEZ DAVILA (IED)</t>
  </si>
  <si>
    <t>COLEGIO SAN MARTIN DE PORRES (IED)</t>
  </si>
  <si>
    <t>COLEGIO COMPARTIR RECUERDO (IED)</t>
  </si>
  <si>
    <t>COLEGIO NESTOR FORERO ALCALA (IED)</t>
  </si>
  <si>
    <t>COLEGIO TECNICO JOSE FELIX RESTREPO (IED)</t>
  </si>
  <si>
    <t>COLEGIO ACACIA II (IED)</t>
  </si>
  <si>
    <t>COLEGIO JUAN EVANGELISTA GOMEZ (IED)</t>
  </si>
  <si>
    <t>COLEGIO ANTONIO JOSE URIBE (IED)</t>
  </si>
  <si>
    <t>COLEGIO JOSE JAIME ROJAS (IED)</t>
  </si>
  <si>
    <t>COLEGIO INSTITUTO TECNICO DISTRITAL REPUBLICA DE GUATEMALA (IED)</t>
  </si>
  <si>
    <t>COLEGIO JOSE MARTI (IED)</t>
  </si>
  <si>
    <t>COLEGIO RODRIGO LARA BONILLA (IED)</t>
  </si>
  <si>
    <t>COLEGIO RICAURTE (IED)</t>
  </si>
  <si>
    <t>COLEGIO SAN JOSE DE CASTILLA (IED)</t>
  </si>
  <si>
    <t>COLEGIO PROVINCIA DE QUEBEC (IED)</t>
  </si>
  <si>
    <t>COLEGIO MOTORISTA (CED)</t>
  </si>
  <si>
    <t>COLEGIO DIANA TURBAY (IED)</t>
  </si>
  <si>
    <t>COLEGIO LOS COMUNEROS - OSWALDO GUAYASAMIN (IED)</t>
  </si>
  <si>
    <t>COLEGIO TECNICO CEDID GUILLERMO CANO ISAZA (IED)</t>
  </si>
  <si>
    <t>COLEGIO FRIEDRICH NAUMANN (IED)</t>
  </si>
  <si>
    <t>COLEGIO TIBABUYES UNIVERSAL (IED)</t>
  </si>
  <si>
    <t>COLEGIO JOSE MANUEL RESTREPO (IED)</t>
  </si>
  <si>
    <t>COLEGIO LA AURORA (IED)</t>
  </si>
  <si>
    <t>COLEGIO EL PARAISO DE MANUELA BELTRAN (IED)</t>
  </si>
  <si>
    <t>COLEGIO MANUELA AYALA DE GAITAN (IED)</t>
  </si>
  <si>
    <t>COLEGIO GRANCOLOMBIANO (IED)</t>
  </si>
  <si>
    <t>COLEGIO NUEVO SAN ANDRES DE LOS ALTOS (IED)</t>
  </si>
  <si>
    <t>COLEGIO JOSE ANTONIO GALAN (IED)</t>
  </si>
  <si>
    <t>COLEGIO NUEVA DELHI (IED)</t>
  </si>
  <si>
    <t>COLEGIO VILLAMAR (IED)</t>
  </si>
  <si>
    <t>IED sin puntajes</t>
  </si>
  <si>
    <t>COLEGIO ATABANZHA (IED)</t>
  </si>
  <si>
    <t>COLEGIO TOBERIN (IED)</t>
  </si>
  <si>
    <t>COLEGIO LA ARABIA (IED)</t>
  </si>
  <si>
    <t>COLEGIO ARBORIZADORA ALTA (IED)</t>
  </si>
  <si>
    <t>COLEGIO PARAISO MIRADOR (IED)</t>
  </si>
  <si>
    <t>COLEGIO LUIS CARLOS GALAN SARMIENTO (IED)</t>
  </si>
  <si>
    <t>COLEGIO USMINIA (IED)</t>
  </si>
  <si>
    <t>COLEGIO NUEVA COLOMBIA (IED)</t>
  </si>
  <si>
    <t>COLEGIO MARIA MERCEDES CARRANZA (IED)</t>
  </si>
  <si>
    <t>COLEGIO GUSTAVO MORALES MORALES (IED)</t>
  </si>
  <si>
    <t>COLEGIO ESTRELLA DEL SUR (IED)</t>
  </si>
  <si>
    <t>COLEGIO ISLA DEL SOL (IED)</t>
  </si>
  <si>
    <t>COLEGIO SOTAVENTO (IED)</t>
  </si>
  <si>
    <t>COLEGIO SAN CARLOS (IED)</t>
  </si>
  <si>
    <t>COLEGIO MARRUECOS Y MOLINOS (IED)</t>
  </si>
  <si>
    <t>COLEGIO CASTILLA (IED)</t>
  </si>
  <si>
    <t>COLEGIO SAN FRANCISCO (IED)</t>
  </si>
  <si>
    <t>COLEGIO OFELIA URIBE DE ACOSTA (IED)</t>
  </si>
  <si>
    <t>COLEGIO BRASILIA - USME (IED)</t>
  </si>
  <si>
    <t>COLEGIO EL VIRREY JOSE SOLIS (IED)</t>
  </si>
  <si>
    <t>COLEGIO LA PAZ (IED)</t>
  </si>
  <si>
    <t>COLEGIO VILLA RICA (IED)</t>
  </si>
  <si>
    <t>COLEGIO MIGUEL DE CERVANTES SAAVEDRA (IED)</t>
  </si>
  <si>
    <t>COLEGIO CONFEDERACION BRISAS DEL DIAMANTE (IED)</t>
  </si>
  <si>
    <t>COLEGIO LLANO ORIENTAL (IED)</t>
  </si>
  <si>
    <t>COLEGIO CHUNIZA (IED)</t>
  </si>
  <si>
    <t>COLEGIO SAN BENITO ABAD (IED)</t>
  </si>
  <si>
    <t>COLEGIO ALFONSO LOPEZ PUMAREJO (IED)</t>
  </si>
  <si>
    <t>COLEGIO RAMON DE ZUBIRIA (IED)</t>
  </si>
  <si>
    <t>COLEGIO NUEVO HORIZONTE (IED)</t>
  </si>
  <si>
    <t>COLEGIO TECNICO JAIME PARDO LEAL (IED)</t>
  </si>
  <si>
    <t>COLEGIO LA CONCEPCION (IED)</t>
  </si>
  <si>
    <t>COLEGIO EL MINUTO DE BUENOS AIRES (IED)</t>
  </si>
  <si>
    <t>COLEGIO INSTITUTO TECNICO RODRIGO DE TRIANA (IED)</t>
  </si>
  <si>
    <t>COLEGIO RAFAEL NUÑEZ (IED)</t>
  </si>
  <si>
    <t>COLEGIO CEDID CIUDAD BOLIVAR (IED)</t>
  </si>
  <si>
    <t>COLEGIO SIERRA MORENA (IED)</t>
  </si>
  <si>
    <t>COLEGIO LA ESTANCIA - SAN ISIDRO LABRADOR (IED)</t>
  </si>
  <si>
    <t>COLEGIO VISTA BELLA (IED)</t>
  </si>
  <si>
    <t>COLEGIO ALVARO GOMEZ HURTADO (IED)</t>
  </si>
  <si>
    <t>COLEGIO FERNANDO GONZALEZ OCHOA (IED)</t>
  </si>
  <si>
    <t>COLEGIO LA TOSCANA - LISBOA (IED)</t>
  </si>
  <si>
    <t>COLEGIO TECNICO PALERMO (IED)</t>
  </si>
  <si>
    <t>COLEGIO MANUEL ELKIN PATARROYO (IED)</t>
  </si>
  <si>
    <t>COLEGIO CIUDAD BOLIVAR - ARGENTINA (IED)</t>
  </si>
  <si>
    <t>COLEGIO SAN CAYETANO (IED)</t>
  </si>
  <si>
    <t>COLEGIO LUIS EDUARDO MORA OSEJO (IED)</t>
  </si>
  <si>
    <t>COLEGIO EDUARDO UMAÑA LUNA (IED)</t>
  </si>
  <si>
    <t>COLEGIO LA JOYA (IED)</t>
  </si>
  <si>
    <t>COLEGIO HERNANDO DURAN DUSSAN (IED)</t>
  </si>
  <si>
    <t>COLEGIO TECNICO ALDEMAR ROJAS PLAZAS (IED)</t>
  </si>
  <si>
    <t>COLEGIO COLOMBIA VIVA (IED)</t>
  </si>
  <si>
    <t>COLEGIO PABLO NERUDA (IED)</t>
  </si>
  <si>
    <t>COLEGIO BOLIVIA (IED)</t>
  </si>
  <si>
    <t>COLEGIO LEONARDO POSADA PEDRAZA (IED)</t>
  </si>
  <si>
    <t>COLEGIO DELIA ZAPATA OLIVELLA (IED)</t>
  </si>
  <si>
    <t>COLEGIO GERARDO MOLINA RAMIREZ (IED)</t>
  </si>
  <si>
    <t>COLEGIO CARLO FEDERICI (IED)</t>
  </si>
  <si>
    <t>COLEGIO GABRIEL BETANCOURT MEJIA (IED)</t>
  </si>
  <si>
    <t>COLEGIO ALFONSO REYES ECHANDIA (IED)</t>
  </si>
  <si>
    <t>COLEGIO ORLANDO HIGUITA ROJAS (IED)</t>
  </si>
  <si>
    <t>COLEGIO CARLOS PIZARRO LEON GOMEZ (IED)</t>
  </si>
  <si>
    <t>COLEGIO EDUARDO UMAÑA MENDOZA (IED)</t>
  </si>
  <si>
    <t>COLEGIO DIEGO MONTAÑA CUELLAR (IED)</t>
  </si>
  <si>
    <t>COLEGIO CIUDAD DE VILLAVICENCIO (IED)</t>
  </si>
  <si>
    <t>COLEGIO GONZALO ARANGO (IED)</t>
  </si>
  <si>
    <t>COLEGIO CODEMA (IED)</t>
  </si>
  <si>
    <t>COLEGIO ALFONSO LOPEZ MICHELSEN (IED)</t>
  </si>
  <si>
    <t>COLEGIO JOSE FRANCISCO SOCARRAS (IED)</t>
  </si>
  <si>
    <t>COLEGIO GENERAL GUSTAVO ROJAS PINILLA (IED)</t>
  </si>
  <si>
    <t>COLEGIO VIRGINIA GUTIERREZ DE PINEDA (IED)</t>
  </si>
  <si>
    <t>COLEGIO VEINTIUN ANGELES (IED)</t>
  </si>
  <si>
    <t>COLEGIO JOSE MARIA VARGAS VILA (IED)</t>
  </si>
  <si>
    <t>COLEGIO SALUDCOOP NORTE (IED)</t>
  </si>
  <si>
    <t>COLEGIO PAULO FREIRE (IED)</t>
  </si>
  <si>
    <t>COLEGIO SALUDCOOP SUR (IED)</t>
  </si>
  <si>
    <t>COLEGIO NICOLAS BUENAVENTURA (IED)</t>
  </si>
  <si>
    <t>COLEGIO MARIA CANO (IED)</t>
  </si>
  <si>
    <t>COLEGIO CUNDINAMARCA (IED)</t>
  </si>
  <si>
    <t>COLEGIO GERMAN ARCINIEGAS (IED)</t>
  </si>
  <si>
    <t>COLEGIO ANTONIO GARCIA (IED)</t>
  </si>
  <si>
    <t>COLEGIO KIMI PERNIA DOMICO (IED)</t>
  </si>
  <si>
    <t>COLEGIO CIUDADELA EDUCATIVA DE BOSA (IED)</t>
  </si>
  <si>
    <t>COLEGIO DEBORA ARANGO PEREZ (IED)</t>
  </si>
  <si>
    <t>COLEGIO TOMAS CIPRIANO DE MOSQUERA (IED)</t>
  </si>
  <si>
    <t>COLEGIO CHARRY (IED)</t>
  </si>
  <si>
    <t>COLEGIO FANNY MIKEY (IED)</t>
  </si>
  <si>
    <t>COLEGIO RODOLFO LLINAS (IED)</t>
  </si>
  <si>
    <t>COLEGIO NELSON MANDELA (IED)</t>
  </si>
  <si>
    <t>COLEGIO LA FELICIDAD (IED)</t>
  </si>
  <si>
    <t>COLEGIO FILARMONICO JORGE MARIO BERGOGLIO (IED)</t>
  </si>
  <si>
    <t>COLEGIO DE LA BICI (IED)</t>
  </si>
  <si>
    <t>COLEGIO COMPARTIR SUBA (IED)</t>
  </si>
  <si>
    <t>COLEGIO GLORIA VALENCIA DE CASTAÑO (IED)</t>
  </si>
  <si>
    <t>Sin perfil</t>
  </si>
  <si>
    <t>COLEGIO ABEL RODRIGUEZ CESPEDES (IED)</t>
  </si>
  <si>
    <t>COLEGIO LUCILA RUBIO DE LAVERDE (IED)</t>
  </si>
  <si>
    <t>COLEGIO ESMERALDA ARBOLEDA CADAVID (IED)</t>
  </si>
  <si>
    <t>COLEGIO CIUDADELA EL RECREO SONIA OSORIO DE SAINT-MALO (IED)</t>
  </si>
  <si>
    <t>COLEGIO LAURA HERRERA DE VARELA (IED)</t>
  </si>
  <si>
    <t>COLEGIO FELIZA BURSZTYN (IED)</t>
  </si>
  <si>
    <t>COLEGIO JAIME NIÑO DIEZ (IED)</t>
  </si>
  <si>
    <t>COLEGIO TERESA MARTINEZ DE VARELA (IED)</t>
  </si>
  <si>
    <t>COLEGIO MARIA CURREA MANRIQUE (IED)</t>
  </si>
  <si>
    <t>COLEGIO AGUDELO RESTREPO (IED)</t>
  </si>
  <si>
    <t>COLEGIO MARIA JOSEFA CANELONES (IED)</t>
  </si>
  <si>
    <t>COLEGIO ELISA MUJICA VELASQUEZ (IED)</t>
  </si>
  <si>
    <t>COLEGIO LUIS LOPEZ DE MESA (IED)</t>
  </si>
  <si>
    <t>COLEGIO PABLO DE TARSO (IED)</t>
  </si>
  <si>
    <t>COLEGIO FERNANDO MAZUERA VILLEGAS (IED)</t>
  </si>
  <si>
    <t>COLEGIO PORFIRIO BARBA JACOB (IED)</t>
  </si>
  <si>
    <t>COLEGIO LA PALESTINA (IED)</t>
  </si>
  <si>
    <t>COLEGIO GENERAL SANTANDER (IED)</t>
  </si>
  <si>
    <t>COLEGIO ANTONIO VILLAVICENCIO (IED)</t>
  </si>
  <si>
    <t>COLEGIO SIMON BOLIVAR (IED)</t>
  </si>
  <si>
    <t>COLEGIO NIDIA QUINTERO DE TURBAY (IED)</t>
  </si>
  <si>
    <t>COLEGIO ANTONIO VAN UDEN (IED)</t>
  </si>
  <si>
    <t>COLEGIO VILLEMAR EL CARMEN (IED)</t>
  </si>
  <si>
    <t>COLEGIO INSTITUTO TECNICO INTERNACIONAL (IED)</t>
  </si>
  <si>
    <t>COLEGIO LUIS ANGEL ARANGO (IED)</t>
  </si>
  <si>
    <t>COLEGIO COSTA RICA (IED)</t>
  </si>
  <si>
    <t>COLEGIO INTEGRADO DE FONTIBON IBEP (IED)</t>
  </si>
  <si>
    <t>COLEGIO ATAHUALPA (IED)</t>
  </si>
  <si>
    <t>COLEGIO FILARMONICO SIMON BOLIVAR (IED)</t>
  </si>
  <si>
    <t>COLEGIO EL SALITRE - SUBA (IED)</t>
  </si>
  <si>
    <t>COLEGIO PRADO VERANIEGO (IED)</t>
  </si>
  <si>
    <t>COLEGIO ANIBAL FERNANDEZ DE SOTO (IED)</t>
  </si>
  <si>
    <t>COLEGIO NUEVA ZELANDIA (IED)</t>
  </si>
  <si>
    <t>COLEGIO VILLA ELISA (IED)</t>
  </si>
  <si>
    <t>COLEGIO REPUBLICA DOMINICANA (IED)</t>
  </si>
  <si>
    <t>COLEGIO JUAN LOZANO Y LOZANO (IED)</t>
  </si>
  <si>
    <t>COLEGIO GERARDO PAREDES (IED)</t>
  </si>
  <si>
    <t>COLEGIO HUNZA (IED)</t>
  </si>
  <si>
    <t>COLEGIO USAQUEN (IED)</t>
  </si>
  <si>
    <t>COLEGIO UNION COLOMBIA (IED)</t>
  </si>
  <si>
    <t>COLEGIO DIVINO MAESTRO (IED)</t>
  </si>
  <si>
    <t>COLEGIO CRISTOBAL COLON (IED)</t>
  </si>
  <si>
    <t>COLEGIO FRANCISCO ANTONIO ZEA DE USME (IED)</t>
  </si>
  <si>
    <t>COLEGIO EL CORTIJO - VIANEY (IED)</t>
  </si>
  <si>
    <t>COLEGIO ALMIRANTE PADILLA (IED)</t>
  </si>
  <si>
    <t>COLEGIO LOS TEJARES (IED)</t>
  </si>
  <si>
    <t>COLEGIO FEDERICO GARCIA LORCA (IED)</t>
  </si>
  <si>
    <t>COLEGIO EL VERJON (IED)</t>
  </si>
  <si>
    <t>COLEGIO GABRIEL GARCIA MARQUEZ (IED)</t>
  </si>
  <si>
    <t>COLEGIO CAMPESTRE JAIME GARZON (IED)</t>
  </si>
  <si>
    <t>SUMAPAZ</t>
  </si>
  <si>
    <t>COLEGIO VILLAS DEL PROGRESO (IED)</t>
  </si>
  <si>
    <t>COLEGIO SAN BERNARDINO (IED)</t>
  </si>
  <si>
    <t>COLEGIO EL PORVENIR (IED)</t>
  </si>
  <si>
    <t>COLEGIO BOSANOVA (IED)</t>
  </si>
  <si>
    <t>COLEGIO RURAL LA UNION USME (CED)</t>
  </si>
  <si>
    <t>COLEGIO GRAN YOMASA (IED)</t>
  </si>
  <si>
    <t>COLEGIO RURAL OLARTE (CED)</t>
  </si>
  <si>
    <t>COLEGIO RURAL LOS ANDES (CED)</t>
  </si>
  <si>
    <t>COLEGIO RURAL LOS ARRAYANES (CED)</t>
  </si>
  <si>
    <t>COLEGIO RURAL LA ARGENTINA (CED)</t>
  </si>
  <si>
    <t>COLEGIO TENERIFE - GRANADA SUR (IED)</t>
  </si>
  <si>
    <t>COLEGIO RURAL CHIZACA (CED)</t>
  </si>
  <si>
    <t>COLEGIO RURAL EL CURUBITAL (CED)</t>
  </si>
  <si>
    <t>COLEGIO EL DESTINO (IED)</t>
  </si>
  <si>
    <t>COLEGIO RURAL EL HATO (CED)</t>
  </si>
  <si>
    <t>COLEGIO BRAZUELOS (IED)</t>
  </si>
  <si>
    <t>COLEGIO EL UVAL (IED)</t>
  </si>
  <si>
    <t>COLEGIO RURAL LA MAYORIA (CED)</t>
  </si>
  <si>
    <t>COLEGIO RURAL LAS MERCEDES (CED)</t>
  </si>
  <si>
    <t>COLEGIO RURAL PASQUILLA (IED)</t>
  </si>
  <si>
    <t>COLEGIO RURAL QUIBA ALTA (IED)</t>
  </si>
  <si>
    <t>COLEGIO MOCHUELO ALTO (CED)</t>
  </si>
  <si>
    <t>COLEGIO RURAL JOSE CELESTINO MUTIS (IED)</t>
  </si>
  <si>
    <t>COLEGIO GIMNASIO DEL CAMPO JUAN DE LA CRUZ VARELA (IED)</t>
  </si>
  <si>
    <t>COLEGIO FABIO LOZANO SIMONELLI (IED)</t>
  </si>
  <si>
    <t>COLEGIO LOS PINOS (IED)</t>
  </si>
  <si>
    <t>COLEGIO CANADA (IED)</t>
  </si>
  <si>
    <t>COLEGIO LA ESTRELLITA (IED)</t>
  </si>
  <si>
    <t>H</t>
  </si>
  <si>
    <t xml:space="preserve"> =SI(AH2="";"";AH$1)</t>
  </si>
  <si>
    <t>"";"";</t>
  </si>
  <si>
    <t>=SI(AH2="";"";AH$1)</t>
  </si>
  <si>
    <t>I</t>
  </si>
  <si>
    <t>SI(AI2="";"";AI$1)</t>
  </si>
  <si>
    <t>J</t>
  </si>
  <si>
    <t>SI(AJ2="";"";AJ$1)</t>
  </si>
  <si>
    <t>K</t>
  </si>
  <si>
    <t>SI(AK2="";"";AK$1)</t>
  </si>
  <si>
    <t>L</t>
  </si>
  <si>
    <t>SI(AL2="";"";AL$1)</t>
  </si>
  <si>
    <t>M</t>
  </si>
  <si>
    <t>SI(AM2="";"";AM$1)</t>
  </si>
  <si>
    <t>N</t>
  </si>
  <si>
    <t>SI(AN2="";"";AN$1)</t>
  </si>
  <si>
    <t>O</t>
  </si>
  <si>
    <t>SI(AO2="";"";AO$1)</t>
  </si>
  <si>
    <t>SI(AP2="";"";AP$1)</t>
  </si>
  <si>
    <t>Q</t>
  </si>
  <si>
    <t>SI(AQ2="";"";AQ$1)</t>
  </si>
  <si>
    <t>R</t>
  </si>
  <si>
    <t>SI(AR2="";"";AR$1)</t>
  </si>
  <si>
    <t>S</t>
  </si>
  <si>
    <t>SI(AS2="";"";AS$1)</t>
  </si>
  <si>
    <t>T</t>
  </si>
  <si>
    <t>SI(AT2="";"";AT$1)</t>
  </si>
  <si>
    <t>U</t>
  </si>
  <si>
    <t>SI(AU2="";"";AU$1)</t>
  </si>
  <si>
    <t>V</t>
  </si>
  <si>
    <t>SI(AV2="";"";AV$1)</t>
  </si>
  <si>
    <t>W</t>
  </si>
  <si>
    <t>SI(AW2="";"";AW$1)</t>
  </si>
  <si>
    <t>X</t>
  </si>
  <si>
    <t>SI(AX2="";"";AX$1)</t>
  </si>
  <si>
    <t>Y</t>
  </si>
  <si>
    <t>SI(AY2="";"";AY$1)</t>
  </si>
  <si>
    <t>Z</t>
  </si>
  <si>
    <t>SI(AZ2="";"";AZ$1)</t>
  </si>
  <si>
    <t>AA</t>
  </si>
  <si>
    <t>SI(AAA2="";"";AAA$1)</t>
  </si>
  <si>
    <t>AB</t>
  </si>
  <si>
    <t>SI(AAB2="";"";AAB$1)</t>
  </si>
  <si>
    <t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&amp;SI(AV2="";"";AV$1)&amp;SI(AW2="";"";AW$1)&amp;SI(AX2="";"";AX$1)&amp;SI(AY2="";"";AY$1)&amp;SI(AZ2="";"";AZ$1)&amp;SI(AAA2="";"";AAA$1)&amp;SI(AAB2="";"";AAB$1)</t>
  </si>
  <si>
    <t>Tipología</t>
  </si>
  <si>
    <t>Tipo estrategia</t>
  </si>
  <si>
    <t xml:space="preserve">Estrategia
</t>
  </si>
  <si>
    <t>Estrategia_OK</t>
  </si>
  <si>
    <t>Número de colegios</t>
  </si>
  <si>
    <t>Asignados</t>
  </si>
  <si>
    <t>Obs</t>
  </si>
  <si>
    <t>Asignada</t>
  </si>
  <si>
    <t>Validar_grado</t>
  </si>
  <si>
    <t>Centros educativos (sin media) y colegios nuevos (sin puntaje en Saber 11) (26)</t>
  </si>
  <si>
    <t xml:space="preserve">Acompañamiento.diferenciado.inglés </t>
  </si>
  <si>
    <t xml:space="preserve">esmate </t>
  </si>
  <si>
    <t xml:space="preserve">fortalecimiento </t>
  </si>
  <si>
    <t xml:space="preserve">NIDOS </t>
  </si>
  <si>
    <t>11 fijas</t>
  </si>
  <si>
    <t xml:space="preserve">RUTA.DE.ACOMPAÑAMIENTO.INTEGRAL </t>
  </si>
  <si>
    <t>PFLE</t>
  </si>
  <si>
    <t xml:space="preserve">PREST.MATH </t>
  </si>
  <si>
    <t xml:space="preserve">Refuerzo.lunguístico.ruralidad </t>
  </si>
  <si>
    <t>Colegios A y A+ crecientes (52)</t>
  </si>
  <si>
    <t xml:space="preserve">BACHILLERATO.INTERNACIONAL </t>
  </si>
  <si>
    <t xml:space="preserve">Francés </t>
  </si>
  <si>
    <t xml:space="preserve">Modelo.educativo.bilingüe </t>
  </si>
  <si>
    <t xml:space="preserve">PFLE </t>
  </si>
  <si>
    <t xml:space="preserve">Portugués </t>
  </si>
  <si>
    <t xml:space="preserve">Rincon.todos.listos </t>
  </si>
  <si>
    <t>Colegios B crecientes (77)</t>
  </si>
  <si>
    <t>Ambientes virtuales para el Aprendizaje  de la Matemáticas</t>
  </si>
  <si>
    <t>Prest Math</t>
  </si>
  <si>
    <t>Colegios con clasificación B "estancados" (83)</t>
  </si>
  <si>
    <t>MANUALES</t>
  </si>
  <si>
    <t>Colegios con clasificación C o D (Saber 11) (52)</t>
  </si>
  <si>
    <t>TUTORÍAS PRESENCIALES</t>
  </si>
  <si>
    <t xml:space="preserve">APRENDIZAJES DE LA SECUNDARIA </t>
  </si>
  <si>
    <t>Colegios con mayor riesgo de convivencia (76)</t>
  </si>
  <si>
    <t xml:space="preserve">Estrategia de convivencia​
</t>
  </si>
  <si>
    <t>Falta</t>
  </si>
  <si>
    <t>Colegios con mayor riesgo de deserción según el índice de deserción de Cobertura. (11)</t>
  </si>
  <si>
    <t>TRÁNSITO EFECTIVO OSO</t>
  </si>
  <si>
    <t>nd</t>
  </si>
  <si>
    <t>Programa Enseñar al nivel adecuado y liderazgo colectivo</t>
  </si>
  <si>
    <t>Programa Olimpiadas STEM</t>
  </si>
  <si>
    <t>Comunicación Pública de la Ciencia (CPC)</t>
  </si>
  <si>
    <t>Programa Prest Math para la enseñanza de las matemáticas</t>
  </si>
  <si>
    <t>Programa Educación ambiental (PRAE)</t>
  </si>
  <si>
    <t>Programa asistencia a tránsito efectivo (OSO)</t>
  </si>
  <si>
    <t>Programa Fortalecimiento primera infancia</t>
  </si>
  <si>
    <t>Plan de Fortalecimiento de la Lectura y la Escritura (PFLE)</t>
  </si>
  <si>
    <t>Programa Nuevo modelo de la media – ruta de acompañamiento integral</t>
  </si>
  <si>
    <t xml:space="preserve">Programa Acompañamiento diferenciado para la enseñanza y aprendizaje del inglés </t>
  </si>
  <si>
    <t>Programa Fortalecimiento de habilidades comunicativas en inglés</t>
  </si>
  <si>
    <t>Programa Evaluación formativa</t>
  </si>
  <si>
    <t>Programa Bachillerato Internacional</t>
  </si>
  <si>
    <t xml:space="preserve">Nodos docentes de apoyo pedagógico </t>
  </si>
  <si>
    <t>FECHA</t>
  </si>
  <si>
    <t>ACTIVIDAD</t>
  </si>
  <si>
    <t>No DOCENTES</t>
  </si>
  <si>
    <t>GRADOS</t>
  </si>
  <si>
    <t>1. 30/03/2026</t>
  </si>
  <si>
    <t>1. FORMACIÓN MASIVA VIRTUAL</t>
  </si>
  <si>
    <t>1. 1 DOCENTE</t>
  </si>
  <si>
    <t>1. DOCENTE LÍDER PRAE</t>
  </si>
  <si>
    <t> </t>
  </si>
  <si>
    <t>1. 11/03/2026
2.18/03/2026
3. 16/03/2026</t>
  </si>
  <si>
    <t>1.KICKOFF DE MATERIALES INFRAESTRUCTURA Y RECURSOS
2.LANZAMIENTO RETO EDUCOMUNICATIVO 2026
3. CAPACITACION PRESENCIAL SHAIA</t>
  </si>
  <si>
    <t>1. 1 DOCENTE 2. 2 DOCENTES
3. 1 DOCENTE</t>
  </si>
  <si>
    <t>1. 9, 10 Y 11
2. 6,7,8,9,10,11</t>
  </si>
  <si>
    <t xml:space="preserve">26 de marzo </t>
  </si>
  <si>
    <t xml:space="preserve">Encuentro de docentes de apoyo pedagógico </t>
  </si>
  <si>
    <t>NA</t>
  </si>
  <si>
    <t>1.	17/03/2026</t>
  </si>
  <si>
    <t>1. SESIÓN DE APERTURA</t>
  </si>
  <si>
    <t>9, 11</t>
  </si>
  <si>
    <t xml:space="preserve"> 07/04/2026</t>
  </si>
  <si>
    <t xml:space="preserve">
EVENTO DE SOCIALIZACIÓN DE RESULTADOS DE LA IMPLEMENTACIÓN DE LA ESTRATEGIA </t>
  </si>
  <si>
    <t xml:space="preserve">
 1 RECTOR Y 5 DOCENTES</t>
  </si>
  <si>
    <t>JARDIN Y TRANSICION</t>
  </si>
  <si>
    <t>1. FORMACIÓN (VIRTUAL MASIVA ) 30 DE MARZO.</t>
  </si>
  <si>
    <t>12 DOCENTES</t>
  </si>
  <si>
    <t>1°, 2°, 3° y 4°</t>
  </si>
  <si>
    <t>1. 30/03/2026
2. 31/03/2026</t>
  </si>
  <si>
    <t>1. SOCIALIZACIÓN MATERIAL ATAL (USO Y APROPIACIÓN)
2. EVALUACIÓN FORMATIVA - MATERIAL ATAL
3. LANZAMIENTO CURSO ATAL - ESPACIO MAESTRO</t>
  </si>
  <si>
    <t>32 DOCENTES</t>
  </si>
  <si>
    <t>1, 2, 3</t>
  </si>
  <si>
    <t xml:space="preserve">1. 18/03/2026 
2. 10/04/2026 </t>
  </si>
  <si>
    <t xml:space="preserve">1. JORNADAS DE SOCIALIZACIÓN DE LOS LINEAMIENTOS Y ACTIVIDADES 
2. CONGRESO TÉCNICO OLÍMPICO
</t>
  </si>
  <si>
    <t>1. 500 Docentes 
2. 500 Docentes</t>
  </si>
  <si>
    <t>1 a 11</t>
  </si>
  <si>
    <t>10 DOCENTES</t>
  </si>
  <si>
    <t>1. 11/03/2026
2. 17/03/2026
3. 20/03/2026</t>
  </si>
  <si>
    <t>1. TALLER DE ACOMPAÑAMIENTO RAI ,  
2. ENCUENTRO DE CIERRE  RAI
3. TALLER DE ACOMPAÑAMIENTO RAI)</t>
  </si>
  <si>
    <t>1. 1. RECTOR, 1. COORDINADOR ACADÉMICO, 1. LÍDER DE MEDIA
2. 1. RECTOR, 1. COORDINADOR ACADÉMICO, 1. DOCENTE DE MEDIA, 1. DOCENTE LENGUAJE, 1. DOCENTE DE MATEMÁTICAS Y 1. ORIENTADOR
3. 1. RECTOR, 1. COORDINADOR ACADÉMICO, 1. LÍDER DE MEDIA</t>
  </si>
  <si>
    <t>1. 10, 11
2. 10, 11
3. 10, 11</t>
  </si>
  <si>
    <t>1. 18/03/2026
2. 16/03/2026</t>
  </si>
  <si>
    <t>1. LANZAMIENTO RETO EDUCOMUNICATIVO 2026
2. CAPACITACION PRESENCIAL SHAIA</t>
  </si>
  <si>
    <t>1. 1 DOCENTE
2. 5 DOCENTES</t>
  </si>
  <si>
    <t>1. 6, 7, 8, 9, 10, 11</t>
  </si>
  <si>
    <t>1. 30/03/2026
2. 12/03/2026
3. 26/03/2026
4. 07/04/2026
5. 15/04/2026</t>
  </si>
  <si>
    <t>1. FORMACIÓN MASIVA VIRTUAL
2. FORMACIÓN SITUADA PRESENCIAL
3.  FORMACIÓN SITUADA PRESENCIAL
4.  FORMACIÓN SITUADA PRESENCIAL
5.  FORMACIÓN SITUADA PRESENCIAL</t>
  </si>
  <si>
    <t>1. 1 DOCENTE
2. 1 DOCENTE
3. 1 DOCENTE
4. 1 DOCENTE
5. 1 DOCENTE</t>
  </si>
  <si>
    <t>1. DOCENTE LÍDER PRAE
2. DOCENTE LÍDER PRAE
3. DOCENTE LÍDER PRAE
4. DOCENTE LÍDER PRAE
5. DOCENTE LÍDER PRAE</t>
  </si>
  <si>
    <t>1. 18/03/2026</t>
  </si>
  <si>
    <t>1. LANZAMIENTO RETO EDUCOMUNICATIVO 2026</t>
  </si>
  <si>
    <t>1. 11/03/26
2. 26/03/23
3. 15/04/26- 30/04/26
4. 15/04/26- 15/05/26</t>
  </si>
  <si>
    <t>1. Socialización Programa de Evaluación Formativa 2026 PRESENCIAL
2. Socialización Programa de Evaluación Formativa 2026 VIRTUAL
3. Capacitación primera aplicación Evaluación Formativa 2026
4. Primera aplicación Evaluación Formativa 2026</t>
  </si>
  <si>
    <t>3°-6°-9°-10°</t>
  </si>
  <si>
    <t>7, 9</t>
  </si>
  <si>
    <t>1. 11/03/2026
2.18/03/2026</t>
  </si>
  <si>
    <t>1.KICKOFF DE MATERIALES INFRAESTRUCTURA Y RECURSOS
2.LANZAMIENTO RETO EDUCOMUNICATIVO 2026</t>
  </si>
  <si>
    <t>1. 1 DOCENTE 2. 1DOCENTE</t>
  </si>
  <si>
    <t>1. 17/03/2026</t>
  </si>
  <si>
    <t>8, 9</t>
  </si>
  <si>
    <t>1. 31/03/2026
2. 27/04/2026
3. 28/04/2026
4. 29/04/2026
5. 30/04/2026</t>
  </si>
  <si>
    <t xml:space="preserve">1. NIVELACIÓN FORMACIÓN (VIRTUAL ) 31 DE MARZO.                  
2.  (VIRTUAL) EN DOS JM Y JT TARDE SEGÚN LA DISPONIBILIDAD DE LOS DOCENTES NUEVOS. GRADO 1° (27 DE ABRIL), GRADO 2° (28 DE ABRIL), GRADO3° (29 DE ABRIL) Y GRADO 4° (30 DE ABRIL)                                          </t>
  </si>
  <si>
    <t>16 (4 docentes de cada grado de 1° a 4°)</t>
  </si>
  <si>
    <t>20 DOCENTES</t>
  </si>
  <si>
    <t>1. 1 DOCENTE 2. 2 DOCENTES</t>
  </si>
  <si>
    <t xml:space="preserve">1. 13/03/2026 
2. 18/03/2026 
3. 10/04/2026 </t>
  </si>
  <si>
    <t>1. LANZAMIENTO OLIMPIADAS STEM 2026
2. JORNADAS DE SOCIALIZACIÓN DE LOS LINEAMIENTOS Y ACTIVIDADES 
3. CONGRESO TÉCNICO OLÍMPICO</t>
  </si>
  <si>
    <t>1. 30 DOCENTES
2. 500 DOCENTES 
3. 500 DOCENTES</t>
  </si>
  <si>
    <t>1. 2/3/2026 AL 15/04/2026
2. 07/04/2026</t>
  </si>
  <si>
    <t xml:space="preserve">1. ACOMPAÑAMIENTO SITUADO 
2. EVENTOS DE SOCIALIZACIÓN DE RESULTADOS DE LA IMPLEMENTACIÓN DE LA ESTRATEGIA </t>
  </si>
  <si>
    <t>1. 8 DOCENTES
2. 1 RECTOR Y 8 DOCENTES</t>
  </si>
  <si>
    <t>PREJARDIN, JARDIN Y TRANSICION</t>
  </si>
  <si>
    <t>1. 2 DOCENTES</t>
  </si>
  <si>
    <t>1. 6,7,8,9,10,11</t>
  </si>
  <si>
    <t>1. 2/3/2026 AL 15/04/2026
2. 08/04/2026</t>
  </si>
  <si>
    <t>1.4 DOCENTES
2. 4 DOCENTES Y 1 RECTOR</t>
  </si>
  <si>
    <t>11 DOCENTES</t>
  </si>
  <si>
    <t>11(3 docentes de cada grado de 2° a 4° y dos de grado 1°)</t>
  </si>
  <si>
    <t>1. 16/03/2026 y 17/03/2026
2. 08/04/2026</t>
  </si>
  <si>
    <t>1. Taller de desarrollo profesional inglés BI
2. 1er Nodo de aprendizaje</t>
  </si>
  <si>
    <t>1. 3
2. 3</t>
  </si>
  <si>
    <t>1. 10°
2. 10°</t>
  </si>
  <si>
    <t>1. 1 DOCENTE
2. 2 DOCENTES</t>
  </si>
  <si>
    <t xml:space="preserve">27 de marzo </t>
  </si>
  <si>
    <t xml:space="preserve"> 08/04/2026</t>
  </si>
  <si>
    <t xml:space="preserve">
 1 RECTORA Y 4 DOCENTES</t>
  </si>
  <si>
    <t>1. 1 DOCENTE
2. 1 DOCENTE</t>
  </si>
  <si>
    <t>27 de marzo</t>
  </si>
  <si>
    <t>1. 17/03/2026
2. 21/04/2026</t>
  </si>
  <si>
    <t xml:space="preserve">1-SESIÓN DE APRENDIZAJE No.1 
2-SESIÓN DE APRENDIZAJE No.2 </t>
  </si>
  <si>
    <t>1. 2 DOCENTES
2. 2 DOCENTES</t>
  </si>
  <si>
    <t>10;11</t>
  </si>
  <si>
    <t>13 DOCENTES</t>
  </si>
  <si>
    <t>1. 1 DOCENTE
2. 4 DOCENTES</t>
  </si>
  <si>
    <t>15/4/2026</t>
  </si>
  <si>
    <t>Formación situada presencial</t>
  </si>
  <si>
    <t>Docente comisionado</t>
  </si>
  <si>
    <t>25 DOCENTES</t>
  </si>
  <si>
    <t>1. 19/03/2026</t>
  </si>
  <si>
    <t>1. FORMACIÓN SITUADA PRESENCIAL</t>
  </si>
  <si>
    <t>1. 4 DOCENTES</t>
  </si>
  <si>
    <t>52 DOCENTES</t>
  </si>
  <si>
    <t>Líder de Bilinguismo</t>
  </si>
  <si>
    <t>1. 12/03/2026
2. 09/04/2026
3. 23/04/2026</t>
  </si>
  <si>
    <t>1. FORMACIÓN SITUADA PRESENCIAL
2. FORMACIÓN SITUADA PRESENCIAL
3. FORMACIÓN SITUADA PRESENCIAL</t>
  </si>
  <si>
    <t>1. 4 DOCENTES
2. 4 DOCENTES
3. 4 DOCENTES</t>
  </si>
  <si>
    <t>1. DOCENTE LÍDER PRAE
2. DOCENTE LÍDER PRAE
3. DOCENTE LÍDER PRAE</t>
  </si>
  <si>
    <t>1. 2/3/2026 AL 15/04/2026
2. 09/04/2026</t>
  </si>
  <si>
    <t>1.6  DOCENTES
2. 6 DOCENTES Y 1 RECTOR</t>
  </si>
  <si>
    <t>10 (2 docentes de cada grado para 1° y 2°, 3 docentes para cada grado de 3° y 4°)</t>
  </si>
  <si>
    <t>1. 30/03/2026
2. 12/03/2026</t>
  </si>
  <si>
    <t>1. FORMACIÓN MASIVA VIRTUAL
2. FORMACIÓN SITUADA PRESENCIAL</t>
  </si>
  <si>
    <t>1. DOCENTE LÍDER PRAE
2. DOCENTE LÍDER PRAE</t>
  </si>
  <si>
    <t>1. 25/03/2026
2. 22/04/2026</t>
  </si>
  <si>
    <t>16 DOCENTES</t>
  </si>
  <si>
    <t>2. 17/03/2026</t>
  </si>
  <si>
    <t>2. ENCUENTRO DE CIERRE  RAI</t>
  </si>
  <si>
    <t>2. 1. RECTOR, 1. COORDINADOR ACADÉMICO, 1. DOCENTE DE MEDIA, 1. DOCENTE LENGUAJE, 1. DOCENTE DE MATEMÁTICAS Y 1. ORIENTADOR</t>
  </si>
  <si>
    <t>2. 10, 11</t>
  </si>
  <si>
    <t>10, 11</t>
  </si>
  <si>
    <t>1. 11/03/2026
2. 27/03/2026
3. 17/04/2026
4. 24/04/2026</t>
  </si>
  <si>
    <t>1. FORMACIÓN SITUADA 
2. FORMACIÓN SITUADA PRESENCIAL
3. FORMACIÓN SITUADA PRESENCIAL
4. FORMACIÓN SITUADA PRESENCIAL</t>
  </si>
  <si>
    <t>1. 1 DOCENTE
2. 1 DOCENTE
3. 1 DOCENTE
4. 1 DOCENTE</t>
  </si>
  <si>
    <t>1. DOCENTE LÍDER PRAE
2. DOCENTE LÍDER PRAE
3. DOCENTE LÍDER PRAE
4. DOCENTE LÍDER PRAE</t>
  </si>
  <si>
    <t>1. 30/03/2026
2. 10/03/2026
3. 24/03/2026
4. 14/04/2026</t>
  </si>
  <si>
    <t>1. FORMACIÓN MASIVA VIRTUAL
2. FORMACIÓN SITUADA PRESENCIAL
3. FORMACIÓN SITUADA PRESENCIAL
4. FORMACIÓN SITUADA PRESENCIAL</t>
  </si>
  <si>
    <t>19 DOCENTES</t>
  </si>
  <si>
    <t>1. 19/03/2026
2.21/04/2026</t>
  </si>
  <si>
    <t>1. 1. DOCENTE DE MEDIA, 1. DOCENTE LENGUAJE Y 1. DOCENTE DE MATEMÁTICAS
2. 1. RECTOR, 1. COORDINADOR ACADÉMICO, 1. DOCENTE DE MEDIA, 1. DOCENTE LENGUAJE, 1. DOCENTE DE MATEMÁTICAS Y 1. ORIENTADOR
3. 1. DOCENTE DE MEDIA, 1. DOCENTE LENGUAJE Y 1. DOCENTE DE MATEMÁTICAS</t>
  </si>
  <si>
    <t>1. 30/03/2026
2. 11/03/2026</t>
  </si>
  <si>
    <t>21 DOCENTES</t>
  </si>
  <si>
    <t>1.6  DOCENTES
2. 6 DOCENTES Y 1 RECTORA</t>
  </si>
  <si>
    <t>TRANSICION</t>
  </si>
  <si>
    <t>33 DOCENTES</t>
  </si>
  <si>
    <t>30 DOCENTES</t>
  </si>
  <si>
    <t>1. 20/03/2026
2. 27/03/2026
3. 10/04/2026</t>
  </si>
  <si>
    <t>1. 1 DOCENTE
2. 1 DOCENTE
3. 1 DOCENTE</t>
  </si>
  <si>
    <t>1. 16/03/2026
2. 26/03/2026
3. 20/04/2026
4. 30/04/2026</t>
  </si>
  <si>
    <t xml:space="preserve">
1. Virtual - Consultoría Lengua y Literatura BI 2026 - Sesión1
2. Virtual - Consultoría Matemáticas BI 2026 - Sesión1
3. Virtual- Consultoría Lengua y Literatura BI 2026 - Sesión2
4.  Virtual - Consultoría Matemáticas BI 2026 - Sesión2</t>
  </si>
  <si>
    <t>1. 2 docentes
2. 2 docentes
3. 2 docentes
4. 2 docentes</t>
  </si>
  <si>
    <t>1. 10° y 11°
2. 10° y 11°
3. 10° y 11°
4. 10° y 11°</t>
  </si>
  <si>
    <t>1.1 DOCENTE
2. 1 DOCENTE Y 1 RECTOR</t>
  </si>
  <si>
    <t xml:space="preserve"> TRANSICION</t>
  </si>
  <si>
    <t>5 DOCENTES</t>
  </si>
  <si>
    <t>3°</t>
  </si>
  <si>
    <r>
      <rPr>
        <b/>
        <sz val="11"/>
        <color rgb="FF000000"/>
        <rFont val="Calibri"/>
        <scheme val="minor"/>
      </rPr>
      <t xml:space="preserve">1. </t>
    </r>
    <r>
      <rPr>
        <sz val="11"/>
        <color rgb="FF000000"/>
        <rFont val="Calibri"/>
        <scheme val="minor"/>
      </rPr>
      <t xml:space="preserve">06/03/2026
</t>
    </r>
    <r>
      <rPr>
        <b/>
        <sz val="11"/>
        <color rgb="FF000000"/>
        <rFont val="Calibri"/>
        <scheme val="minor"/>
      </rPr>
      <t xml:space="preserve">2. </t>
    </r>
    <r>
      <rPr>
        <sz val="11"/>
        <color rgb="FF000000"/>
        <rFont val="Calibri"/>
        <scheme val="minor"/>
      </rPr>
      <t xml:space="preserve">ENTRE MARZO Y ABRIL, DE ACUERDO AL CRONOGRAMA CONCERTADO CON LA IED.
</t>
    </r>
    <r>
      <rPr>
        <b/>
        <sz val="11"/>
        <color rgb="FF000000"/>
        <rFont val="Calibri"/>
        <scheme val="minor"/>
      </rPr>
      <t xml:space="preserve">3. </t>
    </r>
    <r>
      <rPr>
        <sz val="11"/>
        <color rgb="FF000000"/>
        <rFont val="Calibri"/>
        <scheme val="minor"/>
      </rPr>
      <t xml:space="preserve">ENTRE MARZO Y ABRIL, DE ACUERDO AL CRONOGRAMA CONCERTADO CON LA IED.
</t>
    </r>
  </si>
  <si>
    <t xml:space="preserve">1. FORMACIÓN GRUPAL PRESENCIAL
2. COMUNIDADES DE PRÁCTICA
3. FORMACIÓN SITUADA
</t>
  </si>
  <si>
    <r>
      <rPr>
        <b/>
        <sz val="11"/>
        <color rgb="FF000000"/>
        <rFont val="Calibri"/>
        <scheme val="minor"/>
      </rPr>
      <t xml:space="preserve">1. </t>
    </r>
    <r>
      <rPr>
        <sz val="11"/>
        <color rgb="FF000000"/>
        <rFont val="Calibri"/>
        <scheme val="minor"/>
      </rPr>
      <t xml:space="preserve">4 DOCENTES
</t>
    </r>
    <r>
      <rPr>
        <b/>
        <sz val="11"/>
        <color rgb="FF000000"/>
        <rFont val="Calibri"/>
        <scheme val="minor"/>
      </rPr>
      <t xml:space="preserve">2. </t>
    </r>
    <r>
      <rPr>
        <sz val="11"/>
        <color rgb="FF000000"/>
        <rFont val="Calibri"/>
        <scheme val="minor"/>
      </rPr>
      <t xml:space="preserve">6 DOCENTES 
</t>
    </r>
    <r>
      <rPr>
        <b/>
        <sz val="11"/>
        <color rgb="FF000000"/>
        <rFont val="Calibri"/>
        <scheme val="minor"/>
      </rPr>
      <t>3.</t>
    </r>
    <r>
      <rPr>
        <sz val="11"/>
        <color rgb="FF000000"/>
        <rFont val="Calibri"/>
        <scheme val="minor"/>
      </rPr>
      <t xml:space="preserve"> 6 DOCENTES 
</t>
    </r>
  </si>
  <si>
    <t>3, 4, 5</t>
  </si>
  <si>
    <t>1.3 DOCENTES
2. 3 DOCENTES Y 1 RECTOR</t>
  </si>
  <si>
    <t xml:space="preserve"> JARDIN Y TRANSICION</t>
  </si>
  <si>
    <t>6 DOCENTES</t>
  </si>
  <si>
    <t>8 DOCENTES</t>
  </si>
  <si>
    <t>1. 11/03/2026
2. 16/03/2026</t>
  </si>
  <si>
    <t>1.KICKOFF DE MATERIALES INFRAESTRUCTURA Y RECURSOS
2. CAPACITACION PRESENCIAL SHAIA</t>
  </si>
  <si>
    <t>1. 9, 10 Y 11</t>
  </si>
  <si>
    <t>7( 2 docentes para cada grado de 1°; 3° y 4°, y 1 docente de grado 1°)</t>
  </si>
  <si>
    <t>36 DOCENTES</t>
  </si>
  <si>
    <t>5 (2 docentes de grado 1° y 1 docente para cada grado de 2°, 3° y 4°)</t>
  </si>
  <si>
    <t>1.KICKOFF DE MATERIALES INFRAESTRUCTURA Y RECURSOS 
2.LANZAMIENTO RETO EDUCOMUNICATIVO 2026</t>
  </si>
  <si>
    <t>1. 9,10 Y 11 
2. 6,7,8,9,10,11</t>
  </si>
  <si>
    <t>1. 1 DOCENTES</t>
  </si>
  <si>
    <t>1. 19/03/2026
2. 22/04/2026</t>
  </si>
  <si>
    <t>1.5 DOCENTES
2. 5 DOCENTES Y 1 RECTOR</t>
  </si>
  <si>
    <t>1. Virtual - Consultoría Lengua y Literatura BI 2026 - Sesión1
2. Virtual - Consultoría Matemáticas BI 2026 - Sesión1
3. Virtual- Consultoría Lengua y Literatura BI 2026 - Sesión2
4.  Virtual - Consultoría Matemáticas BI 2026 - Sesión2</t>
  </si>
  <si>
    <t>4 DOCENTES</t>
  </si>
  <si>
    <t>1. 30/03/2026
2. 11/03/2026
3. 18/03/2026
4. 24/03/2026</t>
  </si>
  <si>
    <t>1. 1 DOCENTE
2. 3 DOCENTES
3. 3 DOCENTES
4. 3 DOCENTES</t>
  </si>
  <si>
    <t>1. DOCENTE LÍDER PRAE
2. DOCENTES LÍDERES PRAE
3. DOCENTES LÍDERES PRAE
4. DOCENTES LÍDERES PRAE</t>
  </si>
  <si>
    <t>1. 10/03/2026
2. 21/04/2026</t>
  </si>
  <si>
    <t>1. SESIÓN APERTURA</t>
  </si>
  <si>
    <t>7, 10</t>
  </si>
  <si>
    <t>1. 5 DOCENTES</t>
  </si>
  <si>
    <t>1. DOCENTES LÍDERES PRAE</t>
  </si>
  <si>
    <t>1. 24/03/2026
2. 21/04/2026</t>
  </si>
  <si>
    <t xml:space="preserve">1. ENTRE MARZO Y ABRIL, DE ACUERDO AL CRONOGRAMA CONCERTADO CON LA IED.
2. ENTRE MARZO Y ABRIL, DE ACUERDO AL CRONOGRAMA CONCERTADO CON LA IED.
3. ENTRE MARZO Y ABRIL, DE ACUERDO AL CRONOGRAMA CONCERTADO CON LA IED.
</t>
  </si>
  <si>
    <r>
      <rPr>
        <b/>
        <sz val="11"/>
        <color rgb="FF000000"/>
        <rFont val="Calibri"/>
        <scheme val="minor"/>
      </rPr>
      <t>1.</t>
    </r>
    <r>
      <rPr>
        <sz val="11"/>
        <color rgb="FF000000"/>
        <rFont val="Calibri"/>
        <scheme val="minor"/>
      </rPr>
      <t xml:space="preserve"> 14 DOCENTES
</t>
    </r>
    <r>
      <rPr>
        <b/>
        <sz val="11"/>
        <color rgb="FF000000"/>
        <rFont val="Calibri"/>
        <scheme val="minor"/>
      </rPr>
      <t>2</t>
    </r>
    <r>
      <rPr>
        <sz val="11"/>
        <color rgb="FF000000"/>
        <rFont val="Calibri"/>
        <scheme val="minor"/>
      </rPr>
      <t xml:space="preserve">. 14 DOCENTES 
</t>
    </r>
    <r>
      <rPr>
        <b/>
        <sz val="11"/>
        <color rgb="FF000000"/>
        <rFont val="Calibri"/>
        <scheme val="minor"/>
      </rPr>
      <t>3</t>
    </r>
    <r>
      <rPr>
        <sz val="11"/>
        <color rgb="FF000000"/>
        <rFont val="Calibri"/>
        <scheme val="minor"/>
      </rPr>
      <t xml:space="preserve">. 14 DOCENTES
</t>
    </r>
  </si>
  <si>
    <t>34 DOCENTES</t>
  </si>
  <si>
    <t>39 DOCENTES</t>
  </si>
  <si>
    <t>1. 1. DOCENTE DE MEDIA, 1. DOCENTE LENGUAJE, 1. DOCENTE DE MATEMÁTICAS Y 1. ORIENTADOR
2. 1. RECTOR, 1. COORDINADOR ACADÉMICO, 1. DOCENTE DE MEDIA, 1. DOCENTE LENGUAJE, 1. DOCENTE DE MATEMÁTICAS Y 1. ORIENTADOR
3. 1. DOCENTE DE MEDIA, 1. DOCENTE LENGUAJE Y 1. DOCENTE DE MATEMÁTICAS</t>
  </si>
  <si>
    <t>1. 16/03/2026</t>
  </si>
  <si>
    <t>1. CAPACITACION PRESENCIAL SHAIA</t>
  </si>
  <si>
    <t>31 DOCENTES</t>
  </si>
  <si>
    <t>3°-6°-9°</t>
  </si>
  <si>
    <t>1. 3
2. 2</t>
  </si>
  <si>
    <t>1.2 DOCENTES
2. 2 DOCENTES Y 1 RECTOR</t>
  </si>
  <si>
    <t>15 DOCENTES</t>
  </si>
  <si>
    <t>1/04/26- 30/04/26</t>
  </si>
  <si>
    <t>Primera aplicación Evaluación Formativa 2026</t>
  </si>
  <si>
    <t xml:space="preserve">1. 5 DOCENTES
2. 5 DOCENTES 
3. 5 DOCENTES
</t>
  </si>
  <si>
    <t>1. 16/03/2026
2. 8/04/2026</t>
  </si>
  <si>
    <t>1-SESIÓN CUALIFICACION OSO No.3
2-SESIÓN CUALIFICACION OSO No.4</t>
  </si>
  <si>
    <t>8;9;10;11</t>
  </si>
  <si>
    <t>1 DOCENTE</t>
  </si>
  <si>
    <t xml:space="preserve">1. Socialización Programa de Evaluación Formativa 2026 PRESENCIAL
2. Socialización Programa de Evaluación Formativa 2026 VIRTUAL
3. Capacitación primera aplicación Evaluación Formativa 2026
4. Primera aplicación Evaluación Formativa 2026
</t>
  </si>
  <si>
    <t>10 ( 4 Docentes grado de 1° , 2 Docentes grados 2°, 3° y  4° )</t>
  </si>
  <si>
    <t>1. 10/03/2026</t>
  </si>
  <si>
    <t>1. 1. RECTOR, 1. COORDINADOR ACADÉMICO, 1. LÍDER DE MEDIA Y 1. ORIENTADOR
2. 1. RECTOR, 1. COORDINADOR ACADÉMICO, 1. DOCENTE DE MEDIA, 1. DOCENTE LENGUAJE, 1. DOCENTE DE MATEMÁTICAS Y 1. ORIENTADOR
3. 1. RECTOR, 1. COORDINADOR ACADÉMICO, 1. LÍDER DE MEDIA Y 1. ORIENTADOR</t>
  </si>
  <si>
    <r>
      <rPr>
        <b/>
        <sz val="11"/>
        <color rgb="FF000000"/>
        <rFont val="Calibri"/>
        <scheme val="minor"/>
      </rPr>
      <t xml:space="preserve">1. </t>
    </r>
    <r>
      <rPr>
        <sz val="11"/>
        <color rgb="FF000000"/>
        <rFont val="Calibri"/>
        <scheme val="minor"/>
      </rPr>
      <t>3</t>
    </r>
    <r>
      <rPr>
        <b/>
        <sz val="11"/>
        <color rgb="FF0000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 xml:space="preserve">DOCENTES
</t>
    </r>
    <r>
      <rPr>
        <b/>
        <sz val="11"/>
        <color rgb="FF000000"/>
        <rFont val="Calibri"/>
        <scheme val="minor"/>
      </rPr>
      <t xml:space="preserve">2. </t>
    </r>
    <r>
      <rPr>
        <sz val="11"/>
        <color rgb="FF000000"/>
        <rFont val="Calibri"/>
        <scheme val="minor"/>
      </rPr>
      <t xml:space="preserve">7 DOCENTES 
</t>
    </r>
    <r>
      <rPr>
        <b/>
        <sz val="11"/>
        <color rgb="FF000000"/>
        <rFont val="Calibri"/>
        <scheme val="minor"/>
      </rPr>
      <t>3.</t>
    </r>
    <r>
      <rPr>
        <sz val="11"/>
        <color rgb="FF000000"/>
        <rFont val="Calibri"/>
        <scheme val="minor"/>
      </rPr>
      <t xml:space="preserve"> 7 DOCENTES 
</t>
    </r>
  </si>
  <si>
    <t>17 DOCENTES</t>
  </si>
  <si>
    <t>14 DOCENTES</t>
  </si>
  <si>
    <t>18 DOCENTES</t>
  </si>
  <si>
    <t>1. 1 DOCENTE
2. 7 DOCENTES</t>
  </si>
  <si>
    <t>18(5 Docentes cada grado de 1°, y 3 docentes grado 4° )</t>
  </si>
  <si>
    <r>
      <rPr>
        <b/>
        <sz val="11"/>
        <color rgb="FF000000"/>
        <rFont val="Calibri"/>
        <scheme val="minor"/>
      </rPr>
      <t>1.</t>
    </r>
    <r>
      <rPr>
        <sz val="11"/>
        <color rgb="FF000000"/>
        <rFont val="Calibri"/>
        <scheme val="minor"/>
      </rPr>
      <t xml:space="preserve"> 26 DOCENTES
</t>
    </r>
    <r>
      <rPr>
        <b/>
        <sz val="11"/>
        <color rgb="FF000000"/>
        <rFont val="Calibri"/>
        <scheme val="minor"/>
      </rPr>
      <t>2</t>
    </r>
    <r>
      <rPr>
        <sz val="11"/>
        <color rgb="FF000000"/>
        <rFont val="Calibri"/>
        <scheme val="minor"/>
      </rPr>
      <t xml:space="preserve">. 26 DOCENTES 
</t>
    </r>
    <r>
      <rPr>
        <b/>
        <sz val="11"/>
        <color rgb="FF000000"/>
        <rFont val="Calibri"/>
        <scheme val="minor"/>
      </rPr>
      <t>3</t>
    </r>
    <r>
      <rPr>
        <sz val="11"/>
        <color rgb="FF000000"/>
        <rFont val="Calibri"/>
        <scheme val="minor"/>
      </rPr>
      <t xml:space="preserve">. 26 DOCENTES
</t>
    </r>
  </si>
  <si>
    <t>1. 20/03/2026
2. 21/04/2026</t>
  </si>
  <si>
    <t xml:space="preserve">1. 13/03/2026 
2. 18/03/2026 
3. 10/04/2026  </t>
  </si>
  <si>
    <t>1. 3 docentes
2. 3 docentes
3. 3 docentes
4. 3 docentes</t>
  </si>
  <si>
    <t>1. 1 DOCENTE
2. 3 DOCENTES</t>
  </si>
  <si>
    <r>
      <rPr>
        <b/>
        <sz val="11"/>
        <color rgb="FF000000"/>
        <rFont val="Calibri"/>
        <scheme val="minor"/>
      </rPr>
      <t>1.</t>
    </r>
    <r>
      <rPr>
        <sz val="11"/>
        <color rgb="FF000000"/>
        <rFont val="Calibri"/>
        <scheme val="minor"/>
      </rPr>
      <t xml:space="preserve"> 2 DOCENTES
</t>
    </r>
    <r>
      <rPr>
        <b/>
        <sz val="11"/>
        <color rgb="FF000000"/>
        <rFont val="Calibri"/>
        <scheme val="minor"/>
      </rPr>
      <t>2</t>
    </r>
    <r>
      <rPr>
        <sz val="11"/>
        <color rgb="FF000000"/>
        <rFont val="Calibri"/>
        <scheme val="minor"/>
      </rPr>
      <t xml:space="preserve">. 2 DOCENTES 
</t>
    </r>
    <r>
      <rPr>
        <b/>
        <sz val="11"/>
        <color rgb="FF000000"/>
        <rFont val="Calibri"/>
        <scheme val="minor"/>
      </rPr>
      <t>3</t>
    </r>
    <r>
      <rPr>
        <sz val="11"/>
        <color rgb="FF000000"/>
        <rFont val="Calibri"/>
        <scheme val="minor"/>
      </rPr>
      <t xml:space="preserve">. 2 DOCENTES
</t>
    </r>
  </si>
  <si>
    <t>1. 16/03/2026 y 17/03/2026
2. 16/03/2026
3. 17/03/2026
4. 24/03/2026
5. 26/03/2026
6. 08/04/2026
7. 20/04/2026
8. 21/04/2026
9. 28/04/2026
10. 30/04/2026</t>
  </si>
  <si>
    <t>1. Presencial - Taller de desarrollo profesional inglés BI
2. Virtual - Consultoría Lengua y Literatura BI 2026 - Sesión1
3. Presencial - 1ra Reunión Seguimiento OBI - ITI Francisco José de Caldas
4. Virtual - Consultoría Inglés BI 2026 - Sesión2
5. Virtual - Consultoría Matemáticas BI 2026 - Sesión1
6. Presencial - 1er Nodo de aprendizaje
7. Virtual- Consultoría Lengua y Literatura BI 2026 - Sesión2
8. Virtual - 2ra Reunión Seguimiento OBI
9. Virtual - Consultoría Inglés BI 2026 - Sesión3
10.  Virtual - Consultoría Matemáticas BI 2026 - Sesión2</t>
  </si>
  <si>
    <t>1. 2 docentes
2. 4 docentes
3. 3 líderes docentes
4. 5 docentes
5. 2 docentes
6. 6 docentes
7. 4 docentes
8. 3 líderes docentes
9. 5 docentes
10. 2 docentes</t>
  </si>
  <si>
    <t>1. 10° y 11°
2. 10° y 11°
3. 10° y 11°
4. 10° y 11°
5. 10° y 11°
6. 10° y 11°
7. 10° y 11°
8. 10° y 11°
9. 10° y 11°
10. 10° y 11°</t>
  </si>
  <si>
    <t>1. 12/03/2026</t>
  </si>
  <si>
    <t>1.8 DOCENTES
2. 8 DOCENTES Y 1 RECTOR</t>
  </si>
  <si>
    <t>2 DOCENTES</t>
  </si>
  <si>
    <t xml:space="preserve">1. 2 DOCENTES
2. 2 DOCENTES 
3. 2 DOCENTES
</t>
  </si>
  <si>
    <t>14(4 Docentes cada grado de 1° y 2°, y  3 docentes grados 3° y  4° )</t>
  </si>
  <si>
    <t>1. 13/03/2026
2. 21/04/2026</t>
  </si>
  <si>
    <t>22 DOCENTES</t>
  </si>
  <si>
    <t>7, 8</t>
  </si>
  <si>
    <t>1. 1 DOCENTE
2. 8 DOCENTES</t>
  </si>
  <si>
    <t>13 (4 Docentes  grado de 1°  y  3 docentes grados 2°, 3° y  4° )</t>
  </si>
  <si>
    <t>1. 1 DOCENTE 2. 3 DOCENTES</t>
  </si>
  <si>
    <t>4 (1 docente de grado 1°, 2 docentes de 2° y un docente para grado 3° y 4°)</t>
  </si>
  <si>
    <t>26 DOCENTES</t>
  </si>
  <si>
    <t>42 DOCENTES</t>
  </si>
  <si>
    <t>1. 7 DOCENTES
2. 7 DOCENTES Y 1 RECTOR</t>
  </si>
  <si>
    <t>3 DOCENTES</t>
  </si>
  <si>
    <t>1. 30/03/2026
2. 16/03/2026
3. 30/03/2026</t>
  </si>
  <si>
    <t>1. FORMACIÓN MASIVA VIRTUAL
2. FORMACIÓN SITUADA PRESENCIAL
3. FORMACIÓN SITUADA PRESENCIAL</t>
  </si>
  <si>
    <r>
      <rPr>
        <b/>
        <sz val="11"/>
        <color rgb="FF000000"/>
        <rFont val="Calibri"/>
        <scheme val="minor"/>
      </rPr>
      <t>1.</t>
    </r>
    <r>
      <rPr>
        <sz val="11"/>
        <color rgb="FF000000"/>
        <rFont val="Calibri"/>
        <scheme val="minor"/>
      </rPr>
      <t xml:space="preserve"> 6 DOCENTES
</t>
    </r>
    <r>
      <rPr>
        <b/>
        <sz val="11"/>
        <color rgb="FF000000"/>
        <rFont val="Calibri"/>
        <scheme val="minor"/>
      </rPr>
      <t>2</t>
    </r>
    <r>
      <rPr>
        <sz val="11"/>
        <color rgb="FF000000"/>
        <rFont val="Calibri"/>
        <scheme val="minor"/>
      </rPr>
      <t xml:space="preserve">. 6 DOCENTES 
</t>
    </r>
    <r>
      <rPr>
        <b/>
        <sz val="11"/>
        <color rgb="FF000000"/>
        <rFont val="Calibri"/>
        <scheme val="minor"/>
      </rPr>
      <t>3</t>
    </r>
    <r>
      <rPr>
        <sz val="11"/>
        <color rgb="FF000000"/>
        <rFont val="Calibri"/>
        <scheme val="minor"/>
      </rPr>
      <t xml:space="preserve">. 6 DOCENTES
</t>
    </r>
  </si>
  <si>
    <t>9 DOCENTES</t>
  </si>
  <si>
    <t>1. DOCENTE DE MATEMÁTICAS
2. 1. RECTOR, 1. COORDINADOR ACADÉMICO, 1. DOCENTE DE MEDIA, 1. DOCENTE LENGUAJE, 1. DOCENTE DE MATEMÁTICAS Y 1. ORIENTADOR
3. DOCENTE DE MATEMÁTICAS</t>
  </si>
  <si>
    <r>
      <rPr>
        <b/>
        <sz val="11"/>
        <color rgb="FF000000"/>
        <rFont val="Calibri"/>
        <scheme val="minor"/>
      </rPr>
      <t>1.</t>
    </r>
    <r>
      <rPr>
        <sz val="11"/>
        <color rgb="FF000000"/>
        <rFont val="Calibri"/>
        <scheme val="minor"/>
      </rPr>
      <t xml:space="preserve"> 4 DOCENTES
</t>
    </r>
    <r>
      <rPr>
        <b/>
        <sz val="11"/>
        <color rgb="FF000000"/>
        <rFont val="Calibri"/>
        <scheme val="minor"/>
      </rPr>
      <t>2</t>
    </r>
    <r>
      <rPr>
        <sz val="11"/>
        <color rgb="FF000000"/>
        <rFont val="Calibri"/>
        <scheme val="minor"/>
      </rPr>
      <t xml:space="preserve">. 4 DOCENTES 
</t>
    </r>
    <r>
      <rPr>
        <b/>
        <sz val="11"/>
        <color rgb="FF000000"/>
        <rFont val="Calibri"/>
        <scheme val="minor"/>
      </rPr>
      <t>3</t>
    </r>
    <r>
      <rPr>
        <sz val="11"/>
        <color rgb="FF000000"/>
        <rFont val="Calibri"/>
        <scheme val="minor"/>
      </rPr>
      <t xml:space="preserve">. 4 DOCENTES
</t>
    </r>
  </si>
  <si>
    <t>24 DOCENTES</t>
  </si>
  <si>
    <t>25 (4 Docentes  grado de 1° , 6 docentes grados 2°, 7docentes grado 3° y 9 docentes grado 4° )</t>
  </si>
  <si>
    <t>14 (3 Docentes  grado de 1° y  2°, 4 docentes grado 3° y 4° )</t>
  </si>
  <si>
    <t>1. 4
2. 2</t>
  </si>
  <si>
    <t xml:space="preserve"> 09/04/2026</t>
  </si>
  <si>
    <t xml:space="preserve">
 1 RECTORA Y 5  DOCENTES</t>
  </si>
  <si>
    <t>15(6 Docentes grado de 1°, 4  docentes grado 2°, 3 docentes  de grados  3 y 4° )</t>
  </si>
  <si>
    <t>1. 18/03/2026
2. 15/04/2026</t>
  </si>
  <si>
    <t>1. FORMACIÓN SITUADA PRESENCIAL
2. FORMACIÓN SITUADA PRESENCIAL</t>
  </si>
  <si>
    <t>1. 4 DOCENTES
2. 4 DOCENTES</t>
  </si>
  <si>
    <t>1. DOCENTES LÍDERES PRAE
2. DOCENTES LÍDERES PRAE</t>
  </si>
  <si>
    <r>
      <rPr>
        <b/>
        <sz val="11"/>
        <color rgb="FF000000"/>
        <rFont val="Calibri"/>
        <scheme val="minor"/>
      </rPr>
      <t xml:space="preserve">1. </t>
    </r>
    <r>
      <rPr>
        <sz val="11"/>
        <color rgb="FF000000"/>
        <rFont val="Calibri"/>
        <scheme val="minor"/>
      </rPr>
      <t xml:space="preserve">7 DOCENTES
</t>
    </r>
    <r>
      <rPr>
        <b/>
        <sz val="11"/>
        <color rgb="FF000000"/>
        <rFont val="Calibri"/>
        <scheme val="minor"/>
      </rPr>
      <t xml:space="preserve">2. </t>
    </r>
    <r>
      <rPr>
        <sz val="11"/>
        <color rgb="FF000000"/>
        <rFont val="Calibri"/>
        <scheme val="minor"/>
      </rPr>
      <t xml:space="preserve">10 DOCENTES 
</t>
    </r>
    <r>
      <rPr>
        <b/>
        <sz val="11"/>
        <color rgb="FF000000"/>
        <rFont val="Calibri"/>
        <scheme val="minor"/>
      </rPr>
      <t xml:space="preserve">3. </t>
    </r>
    <r>
      <rPr>
        <sz val="11"/>
        <color rgb="FF000000"/>
        <rFont val="Calibri"/>
        <scheme val="minor"/>
      </rPr>
      <t xml:space="preserve">10 DOCENTES 
</t>
    </r>
  </si>
  <si>
    <t>14  DOCENTES</t>
  </si>
  <si>
    <t>1. 30/03/2026
2. 19/03/2026</t>
  </si>
  <si>
    <t>1. DOCENTE LÍDER PRAE
2. DOCENTES LÍDERES PRAE</t>
  </si>
  <si>
    <t>1. 2 docentes
2. 3 docentes
3. 3 líderes docentes
4. 4 docentes
5. 2 docentes
6. 6 docentes
7. 3 docentes
8. 3 líderes docentes
9. 4 docentes
10. 2 docentes</t>
  </si>
  <si>
    <t>1. 13/03/2026</t>
  </si>
  <si>
    <t>23 DOCENTES</t>
  </si>
  <si>
    <t>1. 2 DOCENTES
2. 2 DOCENTES Y 1 RECTOR</t>
  </si>
  <si>
    <t>26 (7 Docentes  grado de 1° , 8 Docentes  grado  2°, 9 docentes grado 3° y  2 Docentes  grado 4° )</t>
  </si>
  <si>
    <t>1. 6
2. 4</t>
  </si>
  <si>
    <t>70 DOCENTES</t>
  </si>
  <si>
    <t>1. 1 DOCENTE
2. 4  DOCENTES</t>
  </si>
  <si>
    <t>1. 9 DOCENTES
2. 9 DOCENTES Y 1 RECTOR</t>
  </si>
  <si>
    <t>29 DOCENTES</t>
  </si>
  <si>
    <t>1. DOCENTE LÍDER PRAE
2. DOCENTES LÍDERES PRAE
3. DOCENTES LÍDERES PRAE</t>
  </si>
  <si>
    <t xml:space="preserve">
08/04/2026</t>
  </si>
  <si>
    <t xml:space="preserve">
2. EVENTOS DE SOCIALIZACIÓN DE RESULTADOS DE LA IMPLEMENTACIÓN DE LA ESTRATEGIA </t>
  </si>
  <si>
    <t>15  DOCENTES Y 1 RECTOR</t>
  </si>
  <si>
    <t>28 DOCENTES</t>
  </si>
  <si>
    <t>10 ( 4 Docentes grado de 1° , 4 Docentes grado  2° , 1 Docentes grado 3° y 1 Docentes grado  4° )</t>
  </si>
  <si>
    <t>46 DOCENTES</t>
  </si>
  <si>
    <r>
      <rPr>
        <b/>
        <sz val="11"/>
        <color rgb="FF000000"/>
        <rFont val="Calibri"/>
        <scheme val="minor"/>
      </rPr>
      <t xml:space="preserve">1. </t>
    </r>
    <r>
      <rPr>
        <sz val="11"/>
        <color rgb="FF000000"/>
        <rFont val="Calibri"/>
        <scheme val="minor"/>
      </rPr>
      <t xml:space="preserve">15 DOCENTES
</t>
    </r>
    <r>
      <rPr>
        <b/>
        <sz val="11"/>
        <color rgb="FF000000"/>
        <rFont val="Calibri"/>
        <scheme val="minor"/>
      </rPr>
      <t xml:space="preserve">2. </t>
    </r>
    <r>
      <rPr>
        <sz val="11"/>
        <color rgb="FF000000"/>
        <rFont val="Calibri"/>
        <scheme val="minor"/>
      </rPr>
      <t xml:space="preserve">19 DOCENTES 
</t>
    </r>
    <r>
      <rPr>
        <b/>
        <sz val="11"/>
        <color rgb="FF000000"/>
        <rFont val="Calibri"/>
        <scheme val="minor"/>
      </rPr>
      <t>3.</t>
    </r>
    <r>
      <rPr>
        <sz val="11"/>
        <color rgb="FF000000"/>
        <rFont val="Calibri"/>
        <scheme val="minor"/>
      </rPr>
      <t xml:space="preserve"> 19 DOCENTES 
</t>
    </r>
  </si>
  <si>
    <t>18 ( 6 Docentes grado de 1° y  2° 3 Docentes grado 3° y  4° )</t>
  </si>
  <si>
    <t>1. 11 DOCENTES
2. 11 DOCENTES Y 1 RECTOR</t>
  </si>
  <si>
    <t>1. 26/03/2026
2. 09/04/2026
3. 16/04/2026</t>
  </si>
  <si>
    <t>1. DOCENTES LÍDERES PRAE
2. DOCENTES LÍDERES PRAE
3. DOCENTES LÍDERES PRAE</t>
  </si>
  <si>
    <t>11 ( 3 Docentes grado de 1° , 2° y 3° y  2 Docentes  grado 4° )</t>
  </si>
  <si>
    <r>
      <rPr>
        <b/>
        <sz val="11"/>
        <color rgb="FF000000"/>
        <rFont val="Calibri"/>
        <scheme val="minor"/>
      </rPr>
      <t xml:space="preserve">1. </t>
    </r>
    <r>
      <rPr>
        <sz val="11"/>
        <color rgb="FF000000"/>
        <rFont val="Calibri"/>
        <scheme val="minor"/>
      </rPr>
      <t>8</t>
    </r>
    <r>
      <rPr>
        <b/>
        <sz val="11"/>
        <color rgb="FF0000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 xml:space="preserve">DOCENTES
</t>
    </r>
    <r>
      <rPr>
        <b/>
        <sz val="11"/>
        <color rgb="FF000000"/>
        <rFont val="Calibri"/>
        <scheme val="minor"/>
      </rPr>
      <t xml:space="preserve">2. </t>
    </r>
    <r>
      <rPr>
        <sz val="11"/>
        <color rgb="FF000000"/>
        <rFont val="Calibri"/>
        <scheme val="minor"/>
      </rPr>
      <t xml:space="preserve">10 DOCENTES 
</t>
    </r>
    <r>
      <rPr>
        <b/>
        <sz val="11"/>
        <color rgb="FF000000"/>
        <rFont val="Calibri"/>
        <scheme val="minor"/>
      </rPr>
      <t>3.</t>
    </r>
    <r>
      <rPr>
        <sz val="11"/>
        <color rgb="FF000000"/>
        <rFont val="Calibri"/>
        <scheme val="minor"/>
      </rPr>
      <t xml:space="preserve"> 10 DOCENTES 
</t>
    </r>
  </si>
  <si>
    <t>1. 24/03/2026
2. 16/04/2026</t>
  </si>
  <si>
    <t>1-SESIÓN CUALIFICACION OSO No.2
2-SESIÓN CUALIFICACION OSO No.3</t>
  </si>
  <si>
    <t>1. 09/03/2026
2. 07/04/2026</t>
  </si>
  <si>
    <t>1. 7 DOCENTES
2. 7 DOCENTES</t>
  </si>
  <si>
    <t>1. 4 DOCENTES
2. 4 DOCENTES Y 1 RECTOR</t>
  </si>
  <si>
    <t>11(3 docentes de cada grado de 1° a 3° y dos de grado 4°)</t>
  </si>
  <si>
    <t>1. 5 DOCENTES
2. 5 DOCENTES Y 1 RECTOR</t>
  </si>
  <si>
    <r>
      <rPr>
        <b/>
        <sz val="11"/>
        <color rgb="FF000000"/>
        <rFont val="Calibri"/>
        <scheme val="minor"/>
      </rPr>
      <t>1.</t>
    </r>
    <r>
      <rPr>
        <sz val="11"/>
        <color rgb="FF000000"/>
        <rFont val="Calibri"/>
        <scheme val="minor"/>
      </rPr>
      <t xml:space="preserve"> 10 DOCENTES
</t>
    </r>
    <r>
      <rPr>
        <b/>
        <sz val="11"/>
        <color rgb="FF000000"/>
        <rFont val="Calibri"/>
        <scheme val="minor"/>
      </rPr>
      <t>2</t>
    </r>
    <r>
      <rPr>
        <sz val="11"/>
        <color rgb="FF000000"/>
        <rFont val="Calibri"/>
        <scheme val="minor"/>
      </rPr>
      <t xml:space="preserve">. 10 DOCENTES 
</t>
    </r>
    <r>
      <rPr>
        <b/>
        <sz val="11"/>
        <color rgb="FF000000"/>
        <rFont val="Calibri"/>
        <scheme val="minor"/>
      </rPr>
      <t>3</t>
    </r>
    <r>
      <rPr>
        <sz val="11"/>
        <color rgb="FF000000"/>
        <rFont val="Calibri"/>
        <scheme val="minor"/>
      </rPr>
      <t xml:space="preserve">. 10 DOCENTES
</t>
    </r>
  </si>
  <si>
    <t>1. 3 DOCENTES</t>
  </si>
  <si>
    <t xml:space="preserve">1-SESIÓN CUALIFICACION OSO No.1 </t>
  </si>
  <si>
    <t xml:space="preserve">1. 11/03/26
2. 26/03/23
3. 15/04/26- 30/04/26
4. 15/04/26- 15/05/26
</t>
  </si>
  <si>
    <r>
      <rPr>
        <b/>
        <sz val="11"/>
        <color rgb="FF000000"/>
        <rFont val="Calibri"/>
        <scheme val="minor"/>
      </rPr>
      <t>1.</t>
    </r>
    <r>
      <rPr>
        <sz val="11"/>
        <color rgb="FF000000"/>
        <rFont val="Calibri"/>
        <scheme val="minor"/>
      </rPr>
      <t xml:space="preserve"> 5 DOCENTES
</t>
    </r>
    <r>
      <rPr>
        <b/>
        <sz val="11"/>
        <color rgb="FF000000"/>
        <rFont val="Calibri"/>
        <scheme val="minor"/>
      </rPr>
      <t>2</t>
    </r>
    <r>
      <rPr>
        <sz val="11"/>
        <color rgb="FF000000"/>
        <rFont val="Calibri"/>
        <scheme val="minor"/>
      </rPr>
      <t xml:space="preserve">. 5 DOCENTES 
</t>
    </r>
    <r>
      <rPr>
        <b/>
        <sz val="11"/>
        <color rgb="FF000000"/>
        <rFont val="Calibri"/>
        <scheme val="minor"/>
      </rPr>
      <t>3</t>
    </r>
    <r>
      <rPr>
        <sz val="11"/>
        <color rgb="FF000000"/>
        <rFont val="Calibri"/>
        <scheme val="minor"/>
      </rPr>
      <t xml:space="preserve">. 5 DOCENTES
</t>
    </r>
  </si>
  <si>
    <t>1. 10/03/2026
2. 18/03/2026
3. 09/04/2026</t>
  </si>
  <si>
    <t>1. 10 DOCENTES
2. 10 DOCENTES Y 1 RECTOR</t>
  </si>
  <si>
    <t>20 ( 5 Docentes grado de 1° , 7 Docentes grado  2° , 6 Docentes grado 3° y 2 Docentes grado  4° )</t>
  </si>
  <si>
    <t>1. 1/03/2026</t>
  </si>
  <si>
    <t>9, 10</t>
  </si>
  <si>
    <t>9 ( 2 Docentes grado de 1°2°y  3° y 3 Docentes grado  4° )</t>
  </si>
  <si>
    <t>1. 09/04/2026</t>
  </si>
  <si>
    <t>1-SESIÓN CUALIFICACION OSO No.3</t>
  </si>
  <si>
    <t>8;9</t>
  </si>
  <si>
    <r>
      <rPr>
        <b/>
        <sz val="11"/>
        <color rgb="FF000000"/>
        <rFont val="Calibri"/>
        <scheme val="minor"/>
      </rPr>
      <t>1.</t>
    </r>
    <r>
      <rPr>
        <sz val="11"/>
        <color rgb="FF000000"/>
        <rFont val="Calibri"/>
        <scheme val="minor"/>
      </rPr>
      <t xml:space="preserve"> 12 DOCENTES
</t>
    </r>
    <r>
      <rPr>
        <b/>
        <sz val="11"/>
        <color rgb="FF000000"/>
        <rFont val="Calibri"/>
        <scheme val="minor"/>
      </rPr>
      <t>2</t>
    </r>
    <r>
      <rPr>
        <sz val="11"/>
        <color rgb="FF000000"/>
        <rFont val="Calibri"/>
        <scheme val="minor"/>
      </rPr>
      <t xml:space="preserve">. 12 DOCENTES 
</t>
    </r>
    <r>
      <rPr>
        <b/>
        <sz val="11"/>
        <color rgb="FF000000"/>
        <rFont val="Calibri"/>
        <scheme val="minor"/>
      </rPr>
      <t>3</t>
    </r>
    <r>
      <rPr>
        <sz val="11"/>
        <color rgb="FF000000"/>
        <rFont val="Calibri"/>
        <scheme val="minor"/>
      </rPr>
      <t xml:space="preserve">. 12 DOCENTES
</t>
    </r>
  </si>
  <si>
    <t xml:space="preserve">1. ACOMPAÑAMIENTO SITUADO
2. EVENTOS DE SOCIALIZACIÓN DE RESULTADOS DE LA IMPLEMENTACIÓN DE LA ESTRATEGIA </t>
  </si>
  <si>
    <t>1. 2 DOCENTES
2. 1 RECTOR Y 2 DOCENTES</t>
  </si>
  <si>
    <t>8 (3 Docentes  grado de 1° y  2°, 1 docentes grado 3° y 4° )</t>
  </si>
  <si>
    <t>1-ACUERDOS DE CRONOGRAMA Y ACTIVIDADES</t>
  </si>
  <si>
    <t>1. 1 DOCENTE
2. 1  DOCENTE</t>
  </si>
  <si>
    <t>15 ( 4 Docentes grado de 1° , 5 Docentes grado  2° , 5 Docentes grado 3° y  4° )</t>
  </si>
  <si>
    <t>1. 30/03/2026
2. 13/03/2026</t>
  </si>
  <si>
    <t>59 DOCENTES</t>
  </si>
  <si>
    <t>15 ( 3 Docentes grado de 1° , 4 Docentes grado  2° , 4 Docentes grado 3° y 4 Docentes grado  4° )</t>
  </si>
  <si>
    <t>35 DOCENTES</t>
  </si>
  <si>
    <t>1. 30/03/2026
2. 09/03/2026
2. 13/04/2026</t>
  </si>
  <si>
    <t>1. 1 DOCENTE
2. 4 DOCENTES
3. 4 DOCENTES</t>
  </si>
  <si>
    <t>11 ( 4 Docentes grado de 1° , 4 Docentes grado  2° , 2 Docentes grado 3° y 1 Docentes grado  4° )</t>
  </si>
  <si>
    <t>16 ( 4 Docentes grado de 1° y 2° , 3 Docentes grado 3° y 4 Docentes grado 4° )</t>
  </si>
  <si>
    <t>1. 2 docentes
2. 3 docentes
3. 3 líderes docentes
4. 2 docentes
5. 4 docentes
6. 6 docentes
7. 3 docentes
8. 3 líderes docentes
9. 2 docentes
10. 4 docentes</t>
  </si>
  <si>
    <r>
      <rPr>
        <b/>
        <sz val="11"/>
        <color rgb="FF000000"/>
        <rFont val="Calibri"/>
        <scheme val="minor"/>
      </rPr>
      <t>1.</t>
    </r>
    <r>
      <rPr>
        <sz val="11"/>
        <color rgb="FF000000"/>
        <rFont val="Calibri"/>
        <scheme val="minor"/>
      </rPr>
      <t xml:space="preserve"> 6 DOCENTES
</t>
    </r>
    <r>
      <rPr>
        <b/>
        <sz val="11"/>
        <color rgb="FF000000"/>
        <rFont val="Calibri"/>
        <scheme val="minor"/>
      </rPr>
      <t xml:space="preserve">2. </t>
    </r>
    <r>
      <rPr>
        <sz val="11"/>
        <color rgb="FF000000"/>
        <rFont val="Calibri"/>
        <scheme val="minor"/>
      </rPr>
      <t xml:space="preserve">8 DOCENTES 
</t>
    </r>
    <r>
      <rPr>
        <b/>
        <sz val="11"/>
        <color rgb="FF000000"/>
        <rFont val="Calibri"/>
        <scheme val="minor"/>
      </rPr>
      <t>3.</t>
    </r>
    <r>
      <rPr>
        <sz val="11"/>
        <color rgb="FF000000"/>
        <rFont val="Calibri"/>
        <scheme val="minor"/>
      </rPr>
      <t xml:space="preserve"> 8 DOCENTES 
</t>
    </r>
  </si>
  <si>
    <t>Docentes comisionados</t>
  </si>
  <si>
    <t>1. 12 DOCENTES
2. 12  DOCENTES Y 1 RECTOR</t>
  </si>
  <si>
    <r>
      <rPr>
        <b/>
        <sz val="11"/>
        <color rgb="FF000000"/>
        <rFont val="Calibri"/>
        <scheme val="minor"/>
      </rPr>
      <t xml:space="preserve">1. </t>
    </r>
    <r>
      <rPr>
        <sz val="11"/>
        <color rgb="FF000000"/>
        <rFont val="Calibri"/>
        <scheme val="minor"/>
      </rPr>
      <t xml:space="preserve">6 DOCENTES
</t>
    </r>
    <r>
      <rPr>
        <b/>
        <sz val="11"/>
        <color rgb="FF000000"/>
        <rFont val="Calibri"/>
        <scheme val="minor"/>
      </rPr>
      <t xml:space="preserve">2. </t>
    </r>
    <r>
      <rPr>
        <sz val="11"/>
        <color rgb="FF000000"/>
        <rFont val="Calibri"/>
        <scheme val="minor"/>
      </rPr>
      <t xml:space="preserve">10 DOCENTES 
</t>
    </r>
    <r>
      <rPr>
        <b/>
        <sz val="11"/>
        <color rgb="FF000000"/>
        <rFont val="Calibri"/>
        <scheme val="minor"/>
      </rPr>
      <t>3.</t>
    </r>
    <r>
      <rPr>
        <sz val="11"/>
        <color rgb="FF000000"/>
        <rFont val="Calibri"/>
        <scheme val="minor"/>
      </rPr>
      <t xml:space="preserve"> 10 DOCENTES 
</t>
    </r>
  </si>
  <si>
    <t>27 DOCENTES</t>
  </si>
  <si>
    <t>15 ( 3 Docentes grado de 1° , 3 Docentes grado  2° , 3 Docentes grado 3° y  4° )</t>
  </si>
  <si>
    <t xml:space="preserve">
1.	17/03/2026
</t>
  </si>
  <si>
    <t>26 ( 13 Docentes grado de 1° , 8 Docentes grado  2° , 3 Docentes grado 3° y 2 Docentes grado  4° )</t>
  </si>
  <si>
    <t>47 DOCENTES</t>
  </si>
  <si>
    <t>1. 7 DOCENTES
2. 7  DOCENTES Y 1 RECTOR</t>
  </si>
  <si>
    <r>
      <rPr>
        <b/>
        <sz val="11"/>
        <color rgb="FF000000"/>
        <rFont val="Calibri"/>
        <scheme val="minor"/>
      </rPr>
      <t xml:space="preserve">1. </t>
    </r>
    <r>
      <rPr>
        <sz val="11"/>
        <color rgb="FF000000"/>
        <rFont val="Calibri"/>
        <scheme val="minor"/>
      </rPr>
      <t>4</t>
    </r>
    <r>
      <rPr>
        <b/>
        <sz val="11"/>
        <color rgb="FF0000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 xml:space="preserve">DOCENTES
</t>
    </r>
    <r>
      <rPr>
        <b/>
        <sz val="11"/>
        <color rgb="FF000000"/>
        <rFont val="Calibri"/>
        <scheme val="minor"/>
      </rPr>
      <t xml:space="preserve">2. </t>
    </r>
    <r>
      <rPr>
        <sz val="11"/>
        <color rgb="FF000000"/>
        <rFont val="Calibri"/>
        <scheme val="minor"/>
      </rPr>
      <t xml:space="preserve">7 DOCENTES 
</t>
    </r>
    <r>
      <rPr>
        <b/>
        <sz val="11"/>
        <color rgb="FF000000"/>
        <rFont val="Calibri"/>
        <scheme val="minor"/>
      </rPr>
      <t>3.</t>
    </r>
    <r>
      <rPr>
        <sz val="11"/>
        <color rgb="FF000000"/>
        <rFont val="Calibri"/>
        <scheme val="minor"/>
      </rPr>
      <t xml:space="preserve"> 7 DOCENTES 
</t>
    </r>
  </si>
  <si>
    <t>1. 4 DOCENTES
2. 4  DOCENTES Y 1 RECTOR</t>
  </si>
  <si>
    <t>9 ( 3 Docentes grado de 1° , 2 Docentes grado  2° , 2 Docentes grado 3° y 1 Docentes grado  4° )</t>
  </si>
  <si>
    <r>
      <rPr>
        <b/>
        <sz val="11"/>
        <color rgb="FF000000"/>
        <rFont val="Calibri"/>
        <scheme val="minor"/>
      </rPr>
      <t xml:space="preserve">1. </t>
    </r>
    <r>
      <rPr>
        <sz val="11"/>
        <color rgb="FF000000"/>
        <rFont val="Calibri"/>
        <scheme val="minor"/>
      </rPr>
      <t>18</t>
    </r>
    <r>
      <rPr>
        <b/>
        <sz val="11"/>
        <color rgb="FF0000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 xml:space="preserve">DOCENTES
</t>
    </r>
    <r>
      <rPr>
        <b/>
        <sz val="11"/>
        <color rgb="FF000000"/>
        <rFont val="Calibri"/>
        <scheme val="minor"/>
      </rPr>
      <t xml:space="preserve">2. </t>
    </r>
    <r>
      <rPr>
        <sz val="11"/>
        <color rgb="FF000000"/>
        <rFont val="Calibri"/>
        <scheme val="minor"/>
      </rPr>
      <t xml:space="preserve">30 DOCENTES 
</t>
    </r>
    <r>
      <rPr>
        <b/>
        <sz val="11"/>
        <color rgb="FF000000"/>
        <rFont val="Calibri"/>
        <scheme val="minor"/>
      </rPr>
      <t>3.</t>
    </r>
    <r>
      <rPr>
        <sz val="11"/>
        <color rgb="FF000000"/>
        <rFont val="Calibri"/>
        <scheme val="minor"/>
      </rPr>
      <t xml:space="preserve"> 30 DOCENTES 
</t>
    </r>
  </si>
  <si>
    <t>41 DOCENTES</t>
  </si>
  <si>
    <t>COLEGIO ALAMEDA NORTE (IED)</t>
  </si>
  <si>
    <t>7 (2  Docentes grado de 1° , 2 Docentes grado  2° , 2 Docentes grado 3° y 1 Docentes grado  4° )</t>
  </si>
  <si>
    <t>1. DOCENTE DE MATEMÁTICAS Y 1.ORIENTADOR
2. 1. RECTOR, 1. COORDINADOR ACADÉMICO, 1. DOCENTE DE MEDIA, 1. DOCENTE LENGUAJE, 1. DOCENTE DE MATEMÁTICAS Y 1. ORIENTADOR
3. DOCENTE DE MATEMÁTICAS</t>
  </si>
  <si>
    <t>4 ( 2 Docentes grado de 1° , 1 Docentes grado  2° y 3° , 1 Docentes grado  4° )</t>
  </si>
  <si>
    <t>1. 1 DOCENTE 2. 2 DOCENTES
3. 4 DOCENTES</t>
  </si>
  <si>
    <t>23 ( 7 Docentes grado de 1° , 6 Docentes grado  2° , 6 Docentes grado 3° y 5 Docentes grado  4° )</t>
  </si>
  <si>
    <t>PREJARDIN,  JARDIN Y TRANSICION</t>
  </si>
  <si>
    <t>1. 11/03/2026</t>
  </si>
  <si>
    <t>1.KICKOFF DE MATERIALES INFRAESTRUCTURA Y RECURSOS</t>
  </si>
  <si>
    <r>
      <rPr>
        <b/>
        <sz val="11"/>
        <color rgb="FF000000"/>
        <rFont val="Calibri"/>
        <scheme val="minor"/>
      </rPr>
      <t>1.</t>
    </r>
    <r>
      <rPr>
        <sz val="11"/>
        <color rgb="FF000000"/>
        <rFont val="Calibri"/>
        <scheme val="minor"/>
      </rPr>
      <t xml:space="preserve"> 5 DOCENTES
</t>
    </r>
    <r>
      <rPr>
        <b/>
        <sz val="11"/>
        <color rgb="FF000000"/>
        <rFont val="Calibri"/>
        <scheme val="minor"/>
      </rPr>
      <t>2</t>
    </r>
    <r>
      <rPr>
        <sz val="11"/>
        <color rgb="FF000000"/>
        <rFont val="Calibri"/>
        <scheme val="minor"/>
      </rPr>
      <t xml:space="preserve">. 5 DOCENTES 
</t>
    </r>
    <r>
      <rPr>
        <b/>
        <sz val="11"/>
        <color rgb="FF000000"/>
        <rFont val="Calibri"/>
        <scheme val="minor"/>
      </rPr>
      <t>3.</t>
    </r>
    <r>
      <rPr>
        <sz val="11"/>
        <color rgb="FF000000"/>
        <rFont val="Calibri"/>
        <scheme val="minor"/>
      </rPr>
      <t xml:space="preserve"> 5 DOCENTES
</t>
    </r>
  </si>
  <si>
    <t>1. 10/04/2026</t>
  </si>
  <si>
    <t>1-SESIÓN CUALIFICACION OSO No.4</t>
  </si>
  <si>
    <r>
      <rPr>
        <b/>
        <sz val="11"/>
        <color rgb="FF000000"/>
        <rFont val="Calibri"/>
        <scheme val="minor"/>
      </rPr>
      <t xml:space="preserve">1. </t>
    </r>
    <r>
      <rPr>
        <sz val="11"/>
        <color rgb="FF000000"/>
        <rFont val="Calibri"/>
        <scheme val="minor"/>
      </rPr>
      <t>13</t>
    </r>
    <r>
      <rPr>
        <b/>
        <sz val="11"/>
        <color rgb="FF0000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 xml:space="preserve">DOCENTES
</t>
    </r>
    <r>
      <rPr>
        <b/>
        <sz val="11"/>
        <color rgb="FF000000"/>
        <rFont val="Calibri"/>
        <scheme val="minor"/>
      </rPr>
      <t xml:space="preserve">2. </t>
    </r>
    <r>
      <rPr>
        <sz val="11"/>
        <color rgb="FF000000"/>
        <rFont val="Calibri"/>
        <scheme val="minor"/>
      </rPr>
      <t xml:space="preserve">17 DOCENTES 
</t>
    </r>
    <r>
      <rPr>
        <b/>
        <sz val="11"/>
        <color rgb="FF000000"/>
        <rFont val="Calibri"/>
        <scheme val="minor"/>
      </rPr>
      <t>3.</t>
    </r>
    <r>
      <rPr>
        <sz val="11"/>
        <color rgb="FF000000"/>
        <rFont val="Calibri"/>
        <scheme val="minor"/>
      </rPr>
      <t xml:space="preserve"> 17 DOCENTES 
</t>
    </r>
  </si>
  <si>
    <t>7 ( 4 Docentes grado de 1° , 1 Docentes grado  2° , 1 Docentes grado 3° y 2 Docentes grado  4° )</t>
  </si>
  <si>
    <t xml:space="preserve">
EVENTOS DE SOCIALIZACIÓN DE RESULTADOS DE LA IMPLEMENTACIÓN DE LA ESTRATEGIA </t>
  </si>
  <si>
    <t>1. 7 DOCENTES
2. 7  DOCENTES Y 1 RECTORA</t>
  </si>
  <si>
    <t xml:space="preserve">
 6 DOCENTES Y 1 RECTORA</t>
  </si>
  <si>
    <t>1. 4
2. 4</t>
  </si>
  <si>
    <t>1. 11/03/26
2. 15/04/26- 30/04/26
3. 15/04/26- 15/05/26</t>
  </si>
  <si>
    <t>1. Socialización Programa de Evaluación Formativa 2026 PRESENCIAL
2. Capacitación primera aplicación Evaluación Formativa 2026
3. Primera aplicación Evaluación Formativa 2026</t>
  </si>
  <si>
    <t>3°- 6°- 9°</t>
  </si>
  <si>
    <t>1. 1 DOCENTE
2. 9 DOCENTES</t>
  </si>
  <si>
    <t>1. 9,10 Y 11
2. 6,7,8,9,10,11</t>
  </si>
  <si>
    <t>1. 14/04/2026</t>
  </si>
  <si>
    <t xml:space="preserve">
 1 RECTOR Y 10  DOCENTES</t>
  </si>
  <si>
    <r>
      <rPr>
        <b/>
        <sz val="11"/>
        <color rgb="FF000000"/>
        <rFont val="Calibri"/>
        <scheme val="minor"/>
      </rPr>
      <t xml:space="preserve">1. </t>
    </r>
    <r>
      <rPr>
        <sz val="11"/>
        <color rgb="FF000000"/>
        <rFont val="Calibri"/>
        <scheme val="minor"/>
      </rPr>
      <t xml:space="preserve">6 DOCENTES
</t>
    </r>
    <r>
      <rPr>
        <b/>
        <sz val="11"/>
        <color rgb="FF000000"/>
        <rFont val="Calibri"/>
        <scheme val="minor"/>
      </rPr>
      <t>2.</t>
    </r>
    <r>
      <rPr>
        <sz val="11"/>
        <color rgb="FF000000"/>
        <rFont val="Calibri"/>
        <scheme val="minor"/>
      </rPr>
      <t xml:space="preserve"> 9 DOCENTES 
</t>
    </r>
    <r>
      <rPr>
        <b/>
        <sz val="11"/>
        <color rgb="FF000000"/>
        <rFont val="Calibri"/>
        <scheme val="minor"/>
      </rPr>
      <t xml:space="preserve">3. </t>
    </r>
    <r>
      <rPr>
        <sz val="11"/>
        <color rgb="FF000000"/>
        <rFont val="Calibri"/>
        <scheme val="minor"/>
      </rPr>
      <t xml:space="preserve">9 DOCENTES 
</t>
    </r>
  </si>
  <si>
    <t>1. 1. DOCENTE DE MATEMÁTICAS Y 1. DOCENTE DE LENGUAJE
2. 1. RECTOR, 1. COORDINADOR ACADÉMICO, 1. DOCENTE DE MEDIA, 1. DOCENTE LENGUAJE, 1. DOCENTE DE MATEMÁTICAS Y 1. ORIENTADOR
3. 1. DOCENTE DE MATEMÁTICAS Y 1. DOCENTE DE LENGUAJE</t>
  </si>
  <si>
    <t>10 ( 3 Docentes grado de 1° , 4 Docentes grado  2° , 2 Docentes grado 3° y 1 Docentes grado  4° )</t>
  </si>
  <si>
    <t>40 DOCENTES</t>
  </si>
  <si>
    <t>1. 14 DOCENTES
2. 14  DOCENTES Y 1 RECTOR</t>
  </si>
  <si>
    <t>20 ( 8 Docentes grado de 1° , 8 Docentes grado  2° , 2 Docentes grado 3° y  2Docentes grado  4° )</t>
  </si>
  <si>
    <t>3°- 6°- 9°- 10°</t>
  </si>
  <si>
    <t>2. Socialización Programa de Evaluación Formativa 2026 VIRTUAL</t>
  </si>
  <si>
    <t>1. 5 docentes
2. 7 docentes
3. 3 líderes docentes
4. 6 docentes
5. 6 docentes
6. 6 docentes
7. 7 docentes
8. 3 líderes docentes
9. 6 docentes
10. 6 docentes</t>
  </si>
  <si>
    <t>1. 8/4/2026
2. 15/04/2026</t>
  </si>
  <si>
    <t>1. 1 DOCENTE
2. 2 docentes</t>
  </si>
  <si>
    <t>1. Líder de Bilinguismo
2. Docentes comisionados</t>
  </si>
  <si>
    <t>3. Capacitación primera aplicación Evaluación Formativa 2026</t>
  </si>
  <si>
    <r>
      <rPr>
        <b/>
        <sz val="11"/>
        <color rgb="FF000000"/>
        <rFont val="Calibri"/>
        <scheme val="minor"/>
      </rPr>
      <t>1.</t>
    </r>
    <r>
      <rPr>
        <sz val="11"/>
        <color rgb="FF000000"/>
        <rFont val="Calibri"/>
        <scheme val="minor"/>
      </rPr>
      <t xml:space="preserve"> 9 DOCENTES
</t>
    </r>
    <r>
      <rPr>
        <b/>
        <sz val="11"/>
        <color rgb="FF000000"/>
        <rFont val="Calibri"/>
        <scheme val="minor"/>
      </rPr>
      <t>2</t>
    </r>
    <r>
      <rPr>
        <sz val="11"/>
        <color rgb="FF000000"/>
        <rFont val="Calibri"/>
        <scheme val="minor"/>
      </rPr>
      <t xml:space="preserve">. 9 DOCENTES 
</t>
    </r>
    <r>
      <rPr>
        <b/>
        <sz val="11"/>
        <color rgb="FF000000"/>
        <rFont val="Calibri"/>
        <scheme val="minor"/>
      </rPr>
      <t>3</t>
    </r>
    <r>
      <rPr>
        <sz val="11"/>
        <color rgb="FF000000"/>
        <rFont val="Calibri"/>
        <scheme val="minor"/>
      </rPr>
      <t xml:space="preserve">. 9 DOCENTES
</t>
    </r>
  </si>
  <si>
    <t>1. 6 DOCENTES
2. 6  DOCENTES Y 1 RECTOR</t>
  </si>
  <si>
    <t>12 Docentes</t>
  </si>
  <si>
    <t>1. 2 docentes
2. 2 docentes
3. 3 líderes docentes
4. 2 docentes
5. 2 docentes
6. 2 docentes
7. 2 docentes
8. 3 líderes docentes
9. 2 docentes
10. 2 docentes</t>
  </si>
  <si>
    <t>1. 4 DOCENTES
2. 4 DOCENTES Y 1 RECTORA</t>
  </si>
  <si>
    <t>1. 2 docentes
2. 4 docentes
3. 3 líderes docentes
4. 4 docentes
5. 2 docentes
6. 6 docentes
7. 4 docentes
8. 3 líderes docentes
9. 4 docentes
10. 2 docentes</t>
  </si>
  <si>
    <t>1. 3
2. 1</t>
  </si>
  <si>
    <t>1. 09/03/2026</t>
  </si>
  <si>
    <t xml:space="preserve">1-SESIÓN DE APRENDIZAJE No.1  </t>
  </si>
  <si>
    <t>23(8 docentes de grdoa 1°, 6 de grado 2°, 5 de grado 3° y 2 de grado 4 )</t>
  </si>
  <si>
    <t>6, 10</t>
  </si>
  <si>
    <r>
      <rPr>
        <b/>
        <sz val="11"/>
        <color rgb="FF000000"/>
        <rFont val="Calibri"/>
        <scheme val="minor"/>
      </rPr>
      <t>1.</t>
    </r>
    <r>
      <rPr>
        <sz val="11"/>
        <color rgb="FF000000"/>
        <rFont val="Calibri"/>
        <scheme val="minor"/>
      </rPr>
      <t xml:space="preserve"> 41 DOCENTES
</t>
    </r>
    <r>
      <rPr>
        <b/>
        <sz val="11"/>
        <color rgb="FF000000"/>
        <rFont val="Calibri"/>
        <scheme val="minor"/>
      </rPr>
      <t>2</t>
    </r>
    <r>
      <rPr>
        <sz val="11"/>
        <color rgb="FF000000"/>
        <rFont val="Calibri"/>
        <scheme val="minor"/>
      </rPr>
      <t xml:space="preserve">. 41 DOCENTES 
</t>
    </r>
    <r>
      <rPr>
        <b/>
        <sz val="11"/>
        <color rgb="FF000000"/>
        <rFont val="Calibri"/>
        <scheme val="minor"/>
      </rPr>
      <t>3</t>
    </r>
    <r>
      <rPr>
        <sz val="11"/>
        <color rgb="FF000000"/>
        <rFont val="Calibri"/>
        <scheme val="minor"/>
      </rPr>
      <t xml:space="preserve">. 41 DOCENTES
</t>
    </r>
  </si>
  <si>
    <t>66 DOCENTES</t>
  </si>
  <si>
    <t>1. 1 DOCENTE 2. 2 DOCENTES
3. 2 DOCENTES</t>
  </si>
  <si>
    <t>14 Docentes</t>
  </si>
  <si>
    <t>1. 5
2. 3</t>
  </si>
  <si>
    <t>1. 1 DOCENTE 2. 1DOCENTE
3. 2 DOCENTES</t>
  </si>
  <si>
    <t>1. 30/03/2026
2. 17/03/2026</t>
  </si>
  <si>
    <t>1. DOCENTE LÍDER PRAE
2.1. DOCENTE LÍDER PRAE</t>
  </si>
  <si>
    <t xml:space="preserve"> EVENTO DE SOCIALIZACIÓN DE RESULTADOS DE LA IMPLEMENTACIÓN DE LA ESTRATEGIA </t>
  </si>
  <si>
    <t>1. 14 DOCENTES
2. 14 DOCENTES Y 1 RECTOR</t>
  </si>
  <si>
    <t>38 DOCENTES</t>
  </si>
  <si>
    <t>1. 09/03/2026
2. 26/03/2026
3. 10/04/2026
4. 14/04/2026</t>
  </si>
  <si>
    <t>1-SESIÓN CUALIFICACION OSO No.1 
2-SESIÓN CUALIFICACION OSO No.2
3-SESIÓN CUALIFICACION OSO No.3
4-SESIÓN CUALIFICACION OSO No.4</t>
  </si>
  <si>
    <t>1. 2 DOCENTES
2. 2 DOCENTES
3. 2 DOCENTES
4. 2 DOCENTES</t>
  </si>
  <si>
    <r>
      <rPr>
        <b/>
        <sz val="11"/>
        <color rgb="FF000000"/>
        <rFont val="Calibri"/>
        <scheme val="minor"/>
      </rPr>
      <t xml:space="preserve">1. </t>
    </r>
    <r>
      <rPr>
        <sz val="11"/>
        <color rgb="FF000000"/>
        <rFont val="Calibri"/>
        <scheme val="minor"/>
      </rPr>
      <t>10</t>
    </r>
    <r>
      <rPr>
        <b/>
        <sz val="11"/>
        <color rgb="FF0000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 xml:space="preserve">DOCENTES
</t>
    </r>
    <r>
      <rPr>
        <b/>
        <sz val="11"/>
        <color rgb="FF000000"/>
        <rFont val="Calibri"/>
        <scheme val="minor"/>
      </rPr>
      <t xml:space="preserve">2. </t>
    </r>
    <r>
      <rPr>
        <sz val="11"/>
        <color rgb="FF000000"/>
        <rFont val="Calibri"/>
        <scheme val="minor"/>
      </rPr>
      <t xml:space="preserve">11 DOCENTES 
</t>
    </r>
    <r>
      <rPr>
        <b/>
        <sz val="11"/>
        <color rgb="FF000000"/>
        <rFont val="Calibri"/>
        <scheme val="minor"/>
      </rPr>
      <t xml:space="preserve">3. </t>
    </r>
    <r>
      <rPr>
        <sz val="11"/>
        <color rgb="FF000000"/>
        <rFont val="Calibri"/>
        <scheme val="minor"/>
      </rPr>
      <t xml:space="preserve">11 DOCENTES 
</t>
    </r>
  </si>
  <si>
    <t>55 DOCENTES</t>
  </si>
  <si>
    <t>1. 18 DOCENTES
2. 18 DOCENTES Y 1 RECTOR</t>
  </si>
  <si>
    <t>56 DOCENTES</t>
  </si>
  <si>
    <t>1. 07/04/2026</t>
  </si>
  <si>
    <t xml:space="preserve">
3 DOCENTES Y 1 RECTOR</t>
  </si>
  <si>
    <t>1. 6 DOCENTES
2.6 DOCENTES Y 1 RECTOR</t>
  </si>
  <si>
    <t>1. 20/03/2026</t>
  </si>
  <si>
    <t>Docentes secundaria</t>
  </si>
  <si>
    <t>1. 18/03/2026
2. 16/04/2026</t>
  </si>
  <si>
    <t>1. 8 DOCENTES
2. 8 DOCENTES Y 1 RECTOR</t>
  </si>
  <si>
    <t>74 DOCENTES</t>
  </si>
  <si>
    <t>29 ( 9 Docentes grado de 1° , 8 Docentes grado  2° , 9 Docentes grado 3° y 4Docentes grado  4° )</t>
  </si>
  <si>
    <r>
      <rPr>
        <b/>
        <sz val="11"/>
        <color rgb="FF000000"/>
        <rFont val="Calibri"/>
        <scheme val="minor"/>
      </rPr>
      <t xml:space="preserve">1. </t>
    </r>
    <r>
      <rPr>
        <sz val="11"/>
        <color rgb="FF000000"/>
        <rFont val="Calibri"/>
        <scheme val="minor"/>
      </rPr>
      <t>16</t>
    </r>
    <r>
      <rPr>
        <b/>
        <sz val="11"/>
        <color rgb="FF0000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 xml:space="preserve">DOCENTES
</t>
    </r>
    <r>
      <rPr>
        <b/>
        <sz val="11"/>
        <color rgb="FF000000"/>
        <rFont val="Calibri"/>
        <scheme val="minor"/>
      </rPr>
      <t xml:space="preserve">2. </t>
    </r>
    <r>
      <rPr>
        <sz val="11"/>
        <color rgb="FF000000"/>
        <rFont val="Calibri"/>
        <scheme val="minor"/>
      </rPr>
      <t xml:space="preserve">16 DOCENTES 
</t>
    </r>
    <r>
      <rPr>
        <b/>
        <sz val="11"/>
        <color rgb="FF000000"/>
        <rFont val="Calibri"/>
        <scheme val="minor"/>
      </rPr>
      <t>3.</t>
    </r>
    <r>
      <rPr>
        <sz val="11"/>
        <color rgb="FF000000"/>
        <rFont val="Calibri"/>
        <scheme val="minor"/>
      </rPr>
      <t xml:space="preserve"> 16 DOCENTES 
</t>
    </r>
  </si>
  <si>
    <t>1.16 DOCENTES
2. 16 DOCENTES Y 1 RECTOR</t>
  </si>
  <si>
    <t>1. 09/03/2026
2. 17/03/2026
3. 06/04/2026</t>
  </si>
  <si>
    <t>1. 4 DOCENTES
2. 4 DOCENTES
3. 8 DOCENTES</t>
  </si>
  <si>
    <t>10 ( 3 Docentes grado de 1° y 2° , 2 Docentes grado 3° y 4° )</t>
  </si>
  <si>
    <t>1 DOCENTES</t>
  </si>
  <si>
    <t>1. 11/03/2026
2. 15/04/2026</t>
  </si>
  <si>
    <t>1-SESIÓN CUALIFICACION OSO No.2
2-SESIÓN CUALIFICACION OSO No.4</t>
  </si>
  <si>
    <t>9 (3 docentes de cada grado de 1° a 3° )</t>
  </si>
  <si>
    <t>12 (3 Docentes grado de 1° ,2°, 3° y  4° )</t>
  </si>
  <si>
    <t>8 ( 1 Docentes grado de 1° , 3 Docentes grado  2° , 2 Docentes grado 3° y 3 Docentes grado  4° )</t>
  </si>
  <si>
    <t>21 ( 5 Docentes grado de 1° , 5 Docentes grado  2° , 6 Docentes grado 3° y 5 Docentes grado  4° )</t>
  </si>
  <si>
    <r>
      <rPr>
        <b/>
        <sz val="11"/>
        <color rgb="FF000000"/>
        <rFont val="Calibri"/>
        <scheme val="minor"/>
      </rPr>
      <t xml:space="preserve">1. </t>
    </r>
    <r>
      <rPr>
        <sz val="11"/>
        <color rgb="FF000000"/>
        <rFont val="Calibri"/>
        <scheme val="minor"/>
      </rPr>
      <t xml:space="preserve">30 DOCENTES
</t>
    </r>
    <r>
      <rPr>
        <b/>
        <sz val="11"/>
        <color rgb="FF000000"/>
        <rFont val="Calibri"/>
        <scheme val="minor"/>
      </rPr>
      <t>2</t>
    </r>
    <r>
      <rPr>
        <sz val="11"/>
        <color rgb="FF000000"/>
        <rFont val="Calibri"/>
        <scheme val="minor"/>
      </rPr>
      <t xml:space="preserve">. 30 DOCENTES 
</t>
    </r>
    <r>
      <rPr>
        <b/>
        <sz val="11"/>
        <color rgb="FF000000"/>
        <rFont val="Calibri"/>
        <scheme val="minor"/>
      </rPr>
      <t>3</t>
    </r>
    <r>
      <rPr>
        <sz val="11"/>
        <color rgb="FF000000"/>
        <rFont val="Calibri"/>
        <scheme val="minor"/>
      </rPr>
      <t xml:space="preserve">. 30 DOCENTES
</t>
    </r>
  </si>
  <si>
    <t>51 DOCENTES</t>
  </si>
  <si>
    <t>11DOCENTES</t>
  </si>
  <si>
    <t>1. 06/03/2026</t>
  </si>
  <si>
    <t>1-SESIÓN CUALIFICACION OSO No.2</t>
  </si>
  <si>
    <t>1. 08/04/2026</t>
  </si>
  <si>
    <t>1. 26/03/2026</t>
  </si>
  <si>
    <t>1. 10/03/2026
2. 11/03/2026
3. 12/03/2026</t>
  </si>
  <si>
    <t xml:space="preserve">1-SESIÓN CUALIFICACION OSO No.2 (SEDE UNIÓN) 
2-SESIÓN CUALIFICACION OSO No.2 (SEDE ERASMO) 
3-SESIÓN CUALIFICACION OSO No.2 (SEDE TUNAL) </t>
  </si>
  <si>
    <t>1. 2 DOCENTES
2. 2 DOCENTES
3. 2 DOCENTES</t>
  </si>
  <si>
    <t xml:space="preserve">1. FORMACIÓN (VIRTUAL ) 31 DE MARZO.                  
2.  (VIRTUAL) EN DOS JM Y JT TARDE SEGÚN LA DISPONIBILIDAD DE LOS DOCENTES NUEVOS. GRADO 1° (27 DE ABRIL), GRADO 2° (28 DE ABRIL), GRADO3° (29 DE ABRIL) Y GRADO 4° (30 DE ABRIL)                                          </t>
  </si>
  <si>
    <t>9 ( 3 Docentes grado de 1° , 2 Docentes grado  2° , 2 Docentes grado 3° y 13 Docentes grado  4°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</si>
</sst>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11"/>
      <color rgb="FF242424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Aptos Narrow"/>
    </font>
    <font>
      <sz val="11"/>
      <color rgb="FF000000"/>
      <name val="Calibri"/>
    </font>
    <font>
      <sz val="11"/>
      <color rgb="FF000000"/>
      <name val="Aptos Narrow"/>
      <family val="1"/>
      <charset val="1"/>
    </font>
    <font>
      <sz val="11"/>
      <color rgb="FF000000"/>
      <name val="Calibri"/>
      <charset val="1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EDEDE1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F1DE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215">
    <xf numFmtId="0" fontId="0" fillId="0" borderId="0" xfId="0"/>
    <xf numFmtId="0" fontId="3" fillId="0" borderId="2" xfId="1" applyBorder="1" applyAlignment="1">
      <alignment horizontal="center"/>
    </xf>
    <xf numFmtId="0" fontId="3" fillId="0" borderId="0" xfId="1"/>
    <xf numFmtId="0" fontId="3" fillId="0" borderId="0" xfId="1" applyAlignment="1">
      <alignment horizontal="left"/>
    </xf>
    <xf numFmtId="0" fontId="3" fillId="2" borderId="1" xfId="1" applyFill="1" applyBorder="1" applyAlignment="1">
      <alignment horizontal="left"/>
    </xf>
    <xf numFmtId="0" fontId="2" fillId="4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1" fontId="2" fillId="3" borderId="2" xfId="1" applyNumberFormat="1" applyFont="1" applyFill="1" applyBorder="1" applyAlignment="1">
      <alignment horizontal="center" vertical="center" wrapText="1"/>
    </xf>
    <xf numFmtId="0" fontId="3" fillId="3" borderId="2" xfId="1" applyFill="1" applyBorder="1" applyAlignment="1">
      <alignment horizontal="center"/>
    </xf>
    <xf numFmtId="0" fontId="2" fillId="5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/>
    </xf>
    <xf numFmtId="1" fontId="3" fillId="3" borderId="2" xfId="1" applyNumberFormat="1" applyFill="1" applyBorder="1" applyAlignment="1">
      <alignment horizontal="center" vertical="center"/>
    </xf>
    <xf numFmtId="1" fontId="2" fillId="5" borderId="2" xfId="1" applyNumberFormat="1" applyFont="1" applyFill="1" applyBorder="1" applyAlignment="1">
      <alignment horizontal="center" vertical="center" wrapText="1"/>
    </xf>
    <xf numFmtId="1" fontId="2" fillId="7" borderId="2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wrapText="1"/>
    </xf>
    <xf numFmtId="1" fontId="3" fillId="3" borderId="2" xfId="1" applyNumberFormat="1" applyFill="1" applyBorder="1" applyAlignment="1">
      <alignment horizontal="center"/>
    </xf>
    <xf numFmtId="0" fontId="0" fillId="6" borderId="0" xfId="0" applyFill="1"/>
    <xf numFmtId="0" fontId="0" fillId="8" borderId="0" xfId="0" applyFill="1"/>
    <xf numFmtId="0" fontId="0" fillId="3" borderId="0" xfId="0" applyFill="1"/>
    <xf numFmtId="0" fontId="0" fillId="9" borderId="0" xfId="0" applyFill="1"/>
    <xf numFmtId="1" fontId="2" fillId="3" borderId="0" xfId="1" applyNumberFormat="1" applyFont="1" applyFill="1" applyAlignment="1">
      <alignment horizontal="center" vertical="center" wrapText="1"/>
    </xf>
    <xf numFmtId="0" fontId="3" fillId="0" borderId="2" xfId="1" applyBorder="1" applyAlignment="1">
      <alignment horizontal="left"/>
    </xf>
    <xf numFmtId="1" fontId="2" fillId="7" borderId="0" xfId="1" applyNumberFormat="1" applyFont="1" applyFill="1" applyAlignment="1">
      <alignment horizontal="center" vertical="center" wrapText="1"/>
    </xf>
    <xf numFmtId="0" fontId="3" fillId="0" borderId="3" xfId="1" applyBorder="1"/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3" fillId="0" borderId="6" xfId="1" applyBorder="1"/>
    <xf numFmtId="0" fontId="3" fillId="0" borderId="3" xfId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11" xfId="1" applyFont="1" applyBorder="1" applyAlignment="1">
      <alignment vertical="center"/>
    </xf>
    <xf numFmtId="0" fontId="3" fillId="0" borderId="11" xfId="1" applyBorder="1" applyAlignment="1">
      <alignment horizontal="left"/>
    </xf>
    <xf numFmtId="0" fontId="3" fillId="0" borderId="11" xfId="1" applyBorder="1" applyAlignment="1">
      <alignment horizontal="center"/>
    </xf>
    <xf numFmtId="0" fontId="4" fillId="10" borderId="11" xfId="1" applyFont="1" applyFill="1" applyBorder="1" applyAlignment="1">
      <alignment vertical="center"/>
    </xf>
    <xf numFmtId="0" fontId="3" fillId="10" borderId="13" xfId="1" applyFill="1" applyBorder="1" applyAlignment="1">
      <alignment horizontal="left"/>
    </xf>
    <xf numFmtId="0" fontId="2" fillId="3" borderId="11" xfId="1" applyFont="1" applyFill="1" applyBorder="1" applyAlignment="1">
      <alignment horizontal="left" vertical="center"/>
    </xf>
    <xf numFmtId="0" fontId="3" fillId="2" borderId="7" xfId="1" applyFill="1" applyBorder="1" applyAlignment="1">
      <alignment horizontal="left"/>
    </xf>
    <xf numFmtId="0" fontId="3" fillId="2" borderId="8" xfId="1" applyFill="1" applyBorder="1" applyAlignment="1">
      <alignment horizontal="left"/>
    </xf>
    <xf numFmtId="0" fontId="3" fillId="2" borderId="9" xfId="1" applyFill="1" applyBorder="1" applyAlignment="1">
      <alignment horizontal="left"/>
    </xf>
    <xf numFmtId="0" fontId="3" fillId="0" borderId="10" xfId="1" applyBorder="1" applyAlignment="1">
      <alignment horizontal="left"/>
    </xf>
    <xf numFmtId="0" fontId="2" fillId="0" borderId="11" xfId="1" applyFont="1" applyBorder="1" applyAlignment="1">
      <alignment horizontal="left" vertical="center"/>
    </xf>
    <xf numFmtId="0" fontId="2" fillId="3" borderId="11" xfId="1" applyFont="1" applyFill="1" applyBorder="1" applyAlignment="1">
      <alignment horizontal="center" vertical="center" wrapText="1"/>
    </xf>
    <xf numFmtId="0" fontId="3" fillId="0" borderId="12" xfId="1" applyBorder="1" applyAlignment="1">
      <alignment horizontal="left"/>
    </xf>
    <xf numFmtId="0" fontId="2" fillId="3" borderId="11" xfId="1" applyFont="1" applyFill="1" applyBorder="1" applyAlignment="1">
      <alignment horizontal="left" vertical="center" wrapText="1"/>
    </xf>
    <xf numFmtId="1" fontId="2" fillId="3" borderId="11" xfId="1" applyNumberFormat="1" applyFont="1" applyFill="1" applyBorder="1" applyAlignment="1">
      <alignment horizontal="center" vertical="center" wrapText="1"/>
    </xf>
    <xf numFmtId="1" fontId="3" fillId="3" borderId="11" xfId="1" applyNumberForma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left" vertical="center"/>
    </xf>
    <xf numFmtId="1" fontId="3" fillId="3" borderId="11" xfId="1" applyNumberFormat="1" applyFill="1" applyBorder="1" applyAlignment="1">
      <alignment horizontal="center"/>
    </xf>
    <xf numFmtId="0" fontId="3" fillId="3" borderId="11" xfId="1" applyFill="1" applyBorder="1" applyAlignment="1">
      <alignment horizontal="center"/>
    </xf>
    <xf numFmtId="0" fontId="3" fillId="3" borderId="11" xfId="1" applyFill="1" applyBorder="1" applyAlignment="1">
      <alignment horizontal="left"/>
    </xf>
    <xf numFmtId="0" fontId="6" fillId="3" borderId="11" xfId="1" applyFont="1" applyFill="1" applyBorder="1" applyAlignment="1">
      <alignment horizontal="center" wrapText="1"/>
    </xf>
    <xf numFmtId="0" fontId="2" fillId="5" borderId="11" xfId="1" applyFont="1" applyFill="1" applyBorder="1" applyAlignment="1">
      <alignment horizontal="center" vertical="center" wrapText="1"/>
    </xf>
    <xf numFmtId="0" fontId="3" fillId="3" borderId="11" xfId="1" applyFill="1" applyBorder="1" applyAlignment="1">
      <alignment horizontal="left" vertical="center"/>
    </xf>
    <xf numFmtId="0" fontId="2" fillId="3" borderId="11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left" wrapText="1"/>
    </xf>
    <xf numFmtId="0" fontId="2" fillId="5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left" wrapText="1"/>
    </xf>
    <xf numFmtId="0" fontId="2" fillId="5" borderId="11" xfId="1" applyFont="1" applyFill="1" applyBorder="1" applyAlignment="1">
      <alignment horizontal="left" vertical="center"/>
    </xf>
    <xf numFmtId="1" fontId="2" fillId="5" borderId="11" xfId="1" applyNumberFormat="1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6" borderId="11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wrapText="1"/>
    </xf>
    <xf numFmtId="0" fontId="0" fillId="8" borderId="11" xfId="0" applyFill="1" applyBorder="1" applyAlignment="1">
      <alignment wrapText="1"/>
    </xf>
    <xf numFmtId="0" fontId="0" fillId="8" borderId="11" xfId="0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13" fillId="11" borderId="11" xfId="0" applyFont="1" applyFill="1" applyBorder="1" applyAlignment="1">
      <alignment wrapText="1"/>
    </xf>
    <xf numFmtId="0" fontId="13" fillId="11" borderId="15" xfId="0" applyFont="1" applyFill="1" applyBorder="1" applyAlignment="1">
      <alignment wrapText="1"/>
    </xf>
    <xf numFmtId="0" fontId="0" fillId="9" borderId="11" xfId="0" applyFill="1" applyBorder="1" applyAlignment="1">
      <alignment horizontal="center" wrapText="1"/>
    </xf>
    <xf numFmtId="0" fontId="0" fillId="8" borderId="11" xfId="0" applyFill="1" applyBorder="1" applyAlignment="1">
      <alignment vertical="top" wrapText="1"/>
    </xf>
    <xf numFmtId="0" fontId="14" fillId="12" borderId="11" xfId="0" applyFont="1" applyFill="1" applyBorder="1" applyAlignment="1">
      <alignment wrapText="1"/>
    </xf>
    <xf numFmtId="0" fontId="14" fillId="12" borderId="15" xfId="0" applyFont="1" applyFill="1" applyBorder="1" applyAlignment="1">
      <alignment wrapText="1"/>
    </xf>
    <xf numFmtId="0" fontId="0" fillId="2" borderId="15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5" xfId="0" applyFill="1" applyBorder="1" applyAlignment="1">
      <alignment horizontal="left" wrapText="1"/>
    </xf>
    <xf numFmtId="0" fontId="14" fillId="11" borderId="3" xfId="0" applyFont="1" applyFill="1" applyBorder="1" applyAlignment="1">
      <alignment wrapText="1"/>
    </xf>
    <xf numFmtId="0" fontId="14" fillId="11" borderId="20" xfId="0" applyFont="1" applyFill="1" applyBorder="1" applyAlignment="1">
      <alignment wrapText="1"/>
    </xf>
    <xf numFmtId="0" fontId="14" fillId="11" borderId="21" xfId="0" applyFont="1" applyFill="1" applyBorder="1" applyAlignment="1">
      <alignment wrapText="1"/>
    </xf>
    <xf numFmtId="14" fontId="0" fillId="8" borderId="11" xfId="0" applyNumberForma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left" wrapText="1"/>
    </xf>
    <xf numFmtId="0" fontId="15" fillId="13" borderId="11" xfId="0" applyFont="1" applyFill="1" applyBorder="1" applyAlignment="1">
      <alignment wrapText="1"/>
    </xf>
    <xf numFmtId="0" fontId="15" fillId="13" borderId="15" xfId="0" applyFont="1" applyFill="1" applyBorder="1" applyAlignment="1">
      <alignment wrapText="1"/>
    </xf>
    <xf numFmtId="14" fontId="0" fillId="9" borderId="11" xfId="0" applyNumberFormat="1" applyFill="1" applyBorder="1" applyAlignment="1">
      <alignment horizontal="center" wrapText="1"/>
    </xf>
    <xf numFmtId="0" fontId="0" fillId="9" borderId="15" xfId="0" applyFill="1" applyBorder="1" applyAlignment="1">
      <alignment horizontal="center" wrapText="1"/>
    </xf>
    <xf numFmtId="0" fontId="0" fillId="14" borderId="11" xfId="0" applyFill="1" applyBorder="1" applyAlignment="1">
      <alignment vertical="top" wrapText="1"/>
    </xf>
    <xf numFmtId="0" fontId="0" fillId="9" borderId="3" xfId="0" applyFill="1" applyBorder="1" applyAlignment="1">
      <alignment horizontal="center" wrapText="1"/>
    </xf>
    <xf numFmtId="0" fontId="0" fillId="9" borderId="2" xfId="0" applyFill="1" applyBorder="1" applyAlignment="1">
      <alignment horizontal="center" wrapText="1"/>
    </xf>
    <xf numFmtId="0" fontId="0" fillId="3" borderId="11" xfId="0" applyFill="1" applyBorder="1" applyAlignment="1">
      <alignment horizontal="center" vertical="top" wrapText="1"/>
    </xf>
    <xf numFmtId="0" fontId="14" fillId="15" borderId="11" xfId="0" applyFont="1" applyFill="1" applyBorder="1" applyAlignment="1">
      <alignment wrapText="1"/>
    </xf>
    <xf numFmtId="0" fontId="11" fillId="8" borderId="11" xfId="0" applyFont="1" applyFill="1" applyBorder="1" applyAlignment="1">
      <alignment vertical="top" wrapText="1"/>
    </xf>
    <xf numFmtId="0" fontId="0" fillId="2" borderId="0" xfId="0" applyFill="1" applyAlignment="1">
      <alignment horizontal="center" wrapText="1"/>
    </xf>
    <xf numFmtId="0" fontId="6" fillId="17" borderId="11" xfId="0" applyFont="1" applyFill="1" applyBorder="1" applyAlignment="1">
      <alignment wrapText="1"/>
    </xf>
    <xf numFmtId="0" fontId="6" fillId="17" borderId="15" xfId="0" applyFont="1" applyFill="1" applyBorder="1" applyAlignment="1">
      <alignment wrapText="1"/>
    </xf>
    <xf numFmtId="0" fontId="6" fillId="17" borderId="4" xfId="0" applyFont="1" applyFill="1" applyBorder="1" applyAlignment="1">
      <alignment wrapText="1"/>
    </xf>
    <xf numFmtId="0" fontId="0" fillId="18" borderId="11" xfId="0" applyFill="1" applyBorder="1" applyAlignment="1">
      <alignment horizontal="center" vertical="center" wrapText="1"/>
    </xf>
    <xf numFmtId="0" fontId="0" fillId="18" borderId="11" xfId="0" applyFill="1" applyBorder="1" applyAlignment="1">
      <alignment horizontal="center" wrapText="1"/>
    </xf>
    <xf numFmtId="0" fontId="16" fillId="16" borderId="22" xfId="0" applyFont="1" applyFill="1" applyBorder="1" applyAlignment="1">
      <alignment horizontal="center" vertical="center" wrapText="1"/>
    </xf>
    <xf numFmtId="0" fontId="16" fillId="16" borderId="22" xfId="0" applyFont="1" applyFill="1" applyBorder="1" applyAlignment="1">
      <alignment horizontal="center" wrapText="1"/>
    </xf>
    <xf numFmtId="0" fontId="0" fillId="9" borderId="15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16" fillId="19" borderId="0" xfId="0" applyFont="1" applyFill="1" applyAlignment="1">
      <alignment horizontal="center" wrapText="1"/>
    </xf>
    <xf numFmtId="0" fontId="10" fillId="18" borderId="17" xfId="1" applyFont="1" applyFill="1" applyBorder="1" applyAlignment="1">
      <alignment horizontal="center" vertical="center" wrapText="1"/>
    </xf>
    <xf numFmtId="0" fontId="10" fillId="18" borderId="0" xfId="1" applyFont="1" applyFill="1" applyAlignment="1">
      <alignment horizontal="center" vertical="center" wrapText="1"/>
    </xf>
    <xf numFmtId="0" fontId="10" fillId="18" borderId="14" xfId="1" applyFont="1" applyFill="1" applyBorder="1" applyAlignment="1">
      <alignment horizontal="center" vertical="center" wrapText="1"/>
    </xf>
    <xf numFmtId="0" fontId="10" fillId="8" borderId="17" xfId="1" applyFont="1" applyFill="1" applyBorder="1" applyAlignment="1">
      <alignment horizontal="center" vertical="center" wrapText="1"/>
    </xf>
    <xf numFmtId="0" fontId="10" fillId="8" borderId="0" xfId="1" applyFont="1" applyFill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9" fillId="8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9" borderId="0" xfId="1" applyFont="1" applyFill="1" applyAlignment="1">
      <alignment horizontal="center" vertical="center" wrapText="1"/>
    </xf>
    <xf numFmtId="0" fontId="9" fillId="9" borderId="14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 wrapText="1"/>
    </xf>
    <xf numFmtId="0" fontId="9" fillId="4" borderId="0" xfId="1" applyFont="1" applyFill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3" borderId="17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9" fillId="8" borderId="17" xfId="1" applyFont="1" applyFill="1" applyBorder="1" applyAlignment="1">
      <alignment horizontal="center" vertical="center" wrapText="1"/>
    </xf>
    <xf numFmtId="0" fontId="9" fillId="8" borderId="0" xfId="1" applyFont="1" applyFill="1" applyAlignment="1">
      <alignment horizontal="center" vertical="center" wrapText="1"/>
    </xf>
    <xf numFmtId="0" fontId="9" fillId="8" borderId="14" xfId="1" applyFont="1" applyFill="1" applyBorder="1" applyAlignment="1">
      <alignment horizontal="center" vertical="center" wrapText="1"/>
    </xf>
    <xf numFmtId="0" fontId="10" fillId="9" borderId="17" xfId="1" applyFont="1" applyFill="1" applyBorder="1" applyAlignment="1">
      <alignment horizontal="center" vertical="center" wrapText="1"/>
    </xf>
    <xf numFmtId="0" fontId="10" fillId="9" borderId="0" xfId="1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1" fontId="0" fillId="0" borderId="10" xfId="0" applyNumberFormat="1" applyBorder="1" applyAlignment="1">
      <alignment wrapText="1"/>
    </xf>
    <xf numFmtId="0" fontId="0" fillId="0" borderId="11" xfId="0" applyBorder="1" applyAlignment="1">
      <alignment wrapText="1"/>
    </xf>
    <xf numFmtId="0" fontId="0" fillId="5" borderId="11" xfId="0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16" fillId="16" borderId="11" xfId="0" applyFont="1" applyFill="1" applyBorder="1" applyAlignment="1">
      <alignment horizontal="center" wrapText="1"/>
    </xf>
    <xf numFmtId="0" fontId="16" fillId="16" borderId="20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9" borderId="3" xfId="0" applyFill="1" applyBorder="1" applyAlignment="1">
      <alignment horizontal="center" vertical="center" wrapText="1"/>
    </xf>
    <xf numFmtId="0" fontId="0" fillId="9" borderId="20" xfId="0" applyFill="1" applyBorder="1" applyAlignment="1">
      <alignment horizontal="center" vertical="center" wrapText="1"/>
    </xf>
    <xf numFmtId="0" fontId="16" fillId="16" borderId="6" xfId="0" applyFont="1" applyFill="1" applyBorder="1" applyAlignment="1">
      <alignment horizontal="center" wrapText="1"/>
    </xf>
    <xf numFmtId="0" fontId="0" fillId="14" borderId="15" xfId="0" applyFill="1" applyBorder="1" applyAlignment="1">
      <alignment wrapText="1"/>
    </xf>
    <xf numFmtId="0" fontId="0" fillId="14" borderId="15" xfId="0" applyFill="1" applyBorder="1" applyAlignment="1">
      <alignment horizontal="center" wrapText="1"/>
    </xf>
    <xf numFmtId="0" fontId="0" fillId="9" borderId="20" xfId="0" applyFill="1" applyBorder="1" applyAlignment="1">
      <alignment horizontal="center" wrapText="1"/>
    </xf>
    <xf numFmtId="0" fontId="16" fillId="16" borderId="6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wrapText="1"/>
    </xf>
    <xf numFmtId="0" fontId="0" fillId="6" borderId="11" xfId="0" applyFill="1" applyBorder="1" applyAlignment="1">
      <alignment wrapText="1"/>
    </xf>
    <xf numFmtId="0" fontId="0" fillId="6" borderId="11" xfId="0" applyFill="1" applyBorder="1" applyAlignment="1">
      <alignment horizontal="center" wrapText="1"/>
    </xf>
    <xf numFmtId="0" fontId="0" fillId="9" borderId="23" xfId="0" applyFill="1" applyBorder="1" applyAlignment="1">
      <alignment horizontal="center" vertical="center" wrapText="1"/>
    </xf>
    <xf numFmtId="0" fontId="0" fillId="14" borderId="11" xfId="0" applyFill="1" applyBorder="1" applyAlignment="1">
      <alignment wrapText="1"/>
    </xf>
    <xf numFmtId="0" fontId="0" fillId="14" borderId="2" xfId="0" applyFill="1" applyBorder="1" applyAlignment="1">
      <alignment horizontal="center" wrapText="1"/>
    </xf>
    <xf numFmtId="0" fontId="0" fillId="9" borderId="19" xfId="0" applyFill="1" applyBorder="1" applyAlignment="1">
      <alignment horizontal="center" wrapText="1"/>
    </xf>
    <xf numFmtId="0" fontId="7" fillId="9" borderId="15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0" fillId="4" borderId="11" xfId="0" applyFill="1" applyBorder="1" applyAlignment="1">
      <alignment wrapText="1"/>
    </xf>
    <xf numFmtId="0" fontId="7" fillId="8" borderId="11" xfId="0" applyFont="1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8" borderId="11" xfId="0" applyFill="1" applyBorder="1" applyAlignment="1">
      <alignment horizontal="left" vertical="center" wrapText="1"/>
    </xf>
    <xf numFmtId="0" fontId="7" fillId="9" borderId="11" xfId="0" applyFont="1" applyFill="1" applyBorder="1" applyAlignment="1">
      <alignment horizontal="center" wrapText="1"/>
    </xf>
    <xf numFmtId="0" fontId="0" fillId="14" borderId="11" xfId="0" applyFill="1" applyBorder="1" applyAlignment="1">
      <alignment horizontal="center" wrapText="1"/>
    </xf>
    <xf numFmtId="0" fontId="0" fillId="8" borderId="11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4" fontId="0" fillId="4" borderId="11" xfId="0" applyNumberFormat="1" applyFill="1" applyBorder="1" applyAlignment="1">
      <alignment wrapText="1"/>
    </xf>
    <xf numFmtId="0" fontId="0" fillId="4" borderId="11" xfId="0" applyFill="1" applyBorder="1" applyAlignment="1">
      <alignment horizontal="left" wrapText="1"/>
    </xf>
    <xf numFmtId="0" fontId="7" fillId="18" borderId="11" xfId="0" applyFont="1" applyFill="1" applyBorder="1" applyAlignment="1">
      <alignment horizontal="center" wrapText="1"/>
    </xf>
    <xf numFmtId="1" fontId="0" fillId="0" borderId="1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horizontal="center" wrapText="1"/>
    </xf>
    <xf numFmtId="0" fontId="0" fillId="8" borderId="15" xfId="0" applyFill="1" applyBorder="1" applyAlignment="1">
      <alignment horizontal="center" wrapText="1"/>
    </xf>
    <xf numFmtId="0" fontId="0" fillId="9" borderId="16" xfId="0" applyFill="1" applyBorder="1" applyAlignment="1">
      <alignment horizontal="center" wrapText="1"/>
    </xf>
    <xf numFmtId="0" fontId="0" fillId="9" borderId="4" xfId="0" applyFill="1" applyBorder="1" applyAlignment="1">
      <alignment horizontal="center" wrapText="1"/>
    </xf>
    <xf numFmtId="0" fontId="17" fillId="0" borderId="11" xfId="0" applyFont="1" applyBorder="1" applyAlignment="1">
      <alignment wrapText="1"/>
    </xf>
    <xf numFmtId="0" fontId="0" fillId="9" borderId="23" xfId="0" applyFill="1" applyBorder="1" applyAlignment="1">
      <alignment horizontal="center" wrapText="1"/>
    </xf>
    <xf numFmtId="0" fontId="0" fillId="4" borderId="15" xfId="0" applyFill="1" applyBorder="1" applyAlignment="1">
      <alignment wrapText="1"/>
    </xf>
    <xf numFmtId="0" fontId="0" fillId="0" borderId="11" xfId="0" applyBorder="1" applyAlignment="1">
      <alignment vertical="center" wrapText="1"/>
    </xf>
    <xf numFmtId="0" fontId="18" fillId="18" borderId="11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vertical="center" wrapText="1"/>
    </xf>
    <xf numFmtId="0" fontId="0" fillId="14" borderId="11" xfId="0" applyFill="1" applyBorder="1" applyAlignment="1">
      <alignment horizontal="center" vertical="top" wrapText="1"/>
    </xf>
    <xf numFmtId="0" fontId="0" fillId="9" borderId="15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0" fillId="9" borderId="11" xfId="0" applyFill="1" applyBorder="1" applyAlignment="1">
      <alignment horizontal="center" vertical="top" wrapText="1"/>
    </xf>
    <xf numFmtId="0" fontId="0" fillId="18" borderId="11" xfId="0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4" borderId="15" xfId="0" applyFont="1" applyFill="1" applyBorder="1" applyAlignment="1">
      <alignment horizontal="center" wrapText="1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 wrapText="1"/>
    </xf>
    <xf numFmtId="0" fontId="0" fillId="9" borderId="19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24" xfId="0" applyFill="1" applyBorder="1" applyAlignment="1">
      <alignment horizontal="center" wrapText="1"/>
    </xf>
    <xf numFmtId="0" fontId="0" fillId="6" borderId="15" xfId="0" applyFill="1" applyBorder="1" applyAlignment="1">
      <alignment wrapText="1"/>
    </xf>
    <xf numFmtId="0" fontId="0" fillId="6" borderId="15" xfId="0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 wrapText="1"/>
    </xf>
    <xf numFmtId="0" fontId="14" fillId="12" borderId="15" xfId="0" applyFont="1" applyFill="1" applyBorder="1" applyAlignment="1">
      <alignment vertical="center" wrapText="1"/>
    </xf>
    <xf numFmtId="0" fontId="0" fillId="0" borderId="0" xfId="0" applyAlignment="1">
      <alignment horizontal="left" wrapText="1" indent="1"/>
    </xf>
    <xf numFmtId="0" fontId="0" fillId="5" borderId="0" xfId="0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center" wrapText="1"/>
    </xf>
  </cellXfs>
  <cellStyles count="4">
    <cellStyle name="Normal" xfId="0" builtinId="0"/>
    <cellStyle name="Normal 2" xfId="1" xr:uid="{2602A73C-F59B-4B1D-868E-9776004C47C1}"/>
    <cellStyle name="Normal 3" xfId="2" xr:uid="{95A9AED0-3C20-47D6-926E-BC6CDAAACAA7}"/>
    <cellStyle name="Normal 4" xfId="3" xr:uid="{CAF459F3-6B21-4C85-81B6-65681D35C594}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3F9BB-5DE8-422D-9C10-0B65B1CE6E29}">
  <dimension ref="A1:C11"/>
  <sheetViews>
    <sheetView workbookViewId="0">
      <selection activeCell="B11" sqref="B11"/>
    </sheetView>
  </sheetViews>
  <sheetFormatPr defaultColWidth="11.42578125" defaultRowHeight="14.45"/>
  <cols>
    <col min="1" max="1" width="55" style="2" bestFit="1" customWidth="1"/>
    <col min="2" max="2" width="44.28515625" style="2" bestFit="1" customWidth="1"/>
    <col min="3" max="3" width="20" style="2" customWidth="1"/>
    <col min="4" max="16384" width="11.42578125" style="2"/>
  </cols>
  <sheetData>
    <row r="1" spans="1:3">
      <c r="A1" s="29" t="s">
        <v>0</v>
      </c>
      <c r="B1" s="29" t="s">
        <v>1</v>
      </c>
      <c r="C1" s="29" t="s">
        <v>2</v>
      </c>
    </row>
    <row r="2" spans="1:3">
      <c r="A2" s="26" t="s">
        <v>3</v>
      </c>
      <c r="B2" s="27" t="s">
        <v>4</v>
      </c>
      <c r="C2" s="28" t="s">
        <v>5</v>
      </c>
    </row>
    <row r="3" spans="1:3">
      <c r="A3" s="31" t="s">
        <v>6</v>
      </c>
      <c r="B3" s="25" t="s">
        <v>4</v>
      </c>
      <c r="C3" s="24" t="s">
        <v>5</v>
      </c>
    </row>
    <row r="4" spans="1:3">
      <c r="A4" s="31" t="s">
        <v>3</v>
      </c>
      <c r="B4" s="25" t="s">
        <v>6</v>
      </c>
      <c r="C4" s="24" t="s">
        <v>5</v>
      </c>
    </row>
    <row r="5" spans="1:3">
      <c r="A5" s="31" t="s">
        <v>4</v>
      </c>
      <c r="B5" s="25" t="s">
        <v>7</v>
      </c>
      <c r="C5" s="24" t="s">
        <v>8</v>
      </c>
    </row>
    <row r="6" spans="1:3">
      <c r="A6" s="31" t="s">
        <v>9</v>
      </c>
      <c r="B6" s="25" t="s">
        <v>10</v>
      </c>
      <c r="C6" s="24" t="s">
        <v>5</v>
      </c>
    </row>
    <row r="7" spans="1:3">
      <c r="A7" s="31" t="s">
        <v>9</v>
      </c>
      <c r="B7" s="25" t="s">
        <v>11</v>
      </c>
      <c r="C7" s="24" t="s">
        <v>8</v>
      </c>
    </row>
    <row r="8" spans="1:3">
      <c r="A8" s="31" t="s">
        <v>9</v>
      </c>
      <c r="B8" s="25" t="s">
        <v>11</v>
      </c>
      <c r="C8" s="24" t="s">
        <v>8</v>
      </c>
    </row>
    <row r="9" spans="1:3">
      <c r="A9" s="31" t="s">
        <v>9</v>
      </c>
      <c r="B9" s="25" t="s">
        <v>12</v>
      </c>
      <c r="C9" s="24" t="s">
        <v>8</v>
      </c>
    </row>
    <row r="10" spans="1:3">
      <c r="A10" s="31" t="s">
        <v>9</v>
      </c>
      <c r="B10" s="25" t="s">
        <v>13</v>
      </c>
      <c r="C10" s="24" t="s">
        <v>8</v>
      </c>
    </row>
    <row r="11" spans="1:3">
      <c r="A11" s="31" t="s">
        <v>9</v>
      </c>
      <c r="B11" s="25" t="s">
        <v>14</v>
      </c>
      <c r="C11" s="24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80"/>
  <sheetViews>
    <sheetView zoomScale="85" zoomScaleNormal="85" workbookViewId="0">
      <pane ySplit="1" topLeftCell="A2" activePane="bottomLeft" state="frozen"/>
      <selection pane="bottomLeft" activeCell="AH1" sqref="AH1:AM1048576"/>
    </sheetView>
  </sheetViews>
  <sheetFormatPr defaultColWidth="11.42578125" defaultRowHeight="14.45"/>
  <cols>
    <col min="1" max="1" width="14.140625" bestFit="1" customWidth="1"/>
    <col min="2" max="2" width="68.85546875" bestFit="1" customWidth="1"/>
    <col min="3" max="3" width="9.7109375" bestFit="1" customWidth="1"/>
    <col min="4" max="4" width="15" bestFit="1" customWidth="1"/>
    <col min="5" max="5" width="14.42578125" bestFit="1" customWidth="1"/>
    <col min="6" max="6" width="18.85546875" bestFit="1" customWidth="1"/>
    <col min="7" max="7" width="28.28515625" hidden="1" customWidth="1"/>
    <col min="8" max="8" width="19" hidden="1" customWidth="1"/>
    <col min="9" max="10" width="20" hidden="1" customWidth="1"/>
    <col min="11" max="11" width="19.85546875" hidden="1" customWidth="1"/>
    <col min="12" max="12" width="18.85546875" hidden="1" customWidth="1"/>
    <col min="13" max="13" width="18.7109375" hidden="1" customWidth="1"/>
    <col min="14" max="16" width="14.42578125" hidden="1" customWidth="1"/>
    <col min="17" max="17" width="27.42578125" hidden="1" customWidth="1"/>
    <col min="18" max="18" width="22.42578125" hidden="1" customWidth="1"/>
    <col min="19" max="19" width="59" hidden="1" customWidth="1"/>
    <col min="20" max="20" width="27.42578125" hidden="1" customWidth="1"/>
    <col min="21" max="21" width="26.140625" hidden="1" customWidth="1"/>
    <col min="22" max="22" width="24.140625" hidden="1" customWidth="1"/>
    <col min="23" max="23" width="22" hidden="1" customWidth="1"/>
    <col min="24" max="24" width="16.85546875" hidden="1" customWidth="1"/>
    <col min="25" max="25" width="14.140625" hidden="1" customWidth="1"/>
    <col min="26" max="26" width="25.7109375" hidden="1" customWidth="1"/>
    <col min="27" max="28" width="21.42578125" hidden="1" customWidth="1"/>
    <col min="29" max="29" width="24.28515625" bestFit="1" customWidth="1"/>
    <col min="30" max="30" width="7.7109375" bestFit="1" customWidth="1"/>
    <col min="31" max="31" width="12.140625" bestFit="1" customWidth="1"/>
    <col min="32" max="32" width="19.140625" bestFit="1" customWidth="1"/>
    <col min="33" max="33" width="7.28515625" bestFit="1" customWidth="1"/>
    <col min="34" max="34" width="30.42578125" bestFit="1" customWidth="1"/>
    <col min="35" max="35" width="33.42578125" bestFit="1" customWidth="1"/>
    <col min="36" max="36" width="41.42578125" bestFit="1" customWidth="1"/>
    <col min="37" max="37" width="10.28515625" bestFit="1" customWidth="1"/>
    <col min="38" max="38" width="14.42578125" bestFit="1" customWidth="1"/>
    <col min="39" max="39" width="27" bestFit="1" customWidth="1"/>
    <col min="40" max="40" width="34.42578125" bestFit="1" customWidth="1"/>
    <col min="41" max="41" width="71.42578125" bestFit="1" customWidth="1"/>
    <col min="42" max="42" width="25.140625" bestFit="1" customWidth="1"/>
    <col min="43" max="43" width="43.42578125" bestFit="1" customWidth="1"/>
    <col min="44" max="44" width="33.28515625" bestFit="1" customWidth="1"/>
    <col min="45" max="45" width="25.28515625" bestFit="1" customWidth="1"/>
    <col min="46" max="46" width="16.28515625" bestFit="1" customWidth="1"/>
    <col min="47" max="47" width="24" bestFit="1" customWidth="1"/>
    <col min="48" max="48" width="45.140625" bestFit="1" customWidth="1"/>
    <col min="49" max="49" width="10" bestFit="1" customWidth="1"/>
    <col min="50" max="50" width="53.28515625" bestFit="1" customWidth="1"/>
    <col min="51" max="51" width="12.7109375" bestFit="1" customWidth="1"/>
    <col min="52" max="52" width="22.42578125" bestFit="1" customWidth="1"/>
    <col min="53" max="53" width="26" bestFit="1" customWidth="1"/>
    <col min="54" max="54" width="27.140625" bestFit="1" customWidth="1"/>
    <col min="55" max="55" width="12.42578125" bestFit="1" customWidth="1"/>
    <col min="56" max="56" width="58" bestFit="1" customWidth="1"/>
    <col min="57" max="57" width="35" customWidth="1"/>
    <col min="58" max="58" width="10" bestFit="1" customWidth="1"/>
    <col min="59" max="59" width="10" customWidth="1"/>
    <col min="60" max="60" width="39.7109375" bestFit="1" customWidth="1"/>
    <col min="61" max="61" width="33.85546875" bestFit="1" customWidth="1"/>
    <col min="62" max="62" width="29.42578125" customWidth="1"/>
    <col min="63" max="63" width="255.7109375" bestFit="1" customWidth="1"/>
  </cols>
  <sheetData>
    <row r="1" spans="1:63" ht="15" thickBot="1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s="17" t="s">
        <v>44</v>
      </c>
      <c r="AE1" s="17" t="s">
        <v>45</v>
      </c>
      <c r="AF1" s="17" t="s">
        <v>46</v>
      </c>
      <c r="AG1" s="17" t="s">
        <v>47</v>
      </c>
      <c r="AH1" s="34" t="s">
        <v>48</v>
      </c>
      <c r="AI1" s="34" t="s">
        <v>49</v>
      </c>
      <c r="AJ1" s="34" t="s">
        <v>50</v>
      </c>
      <c r="AK1" s="34" t="s">
        <v>51</v>
      </c>
      <c r="AL1" s="34" t="s">
        <v>52</v>
      </c>
      <c r="AM1" s="35" t="s">
        <v>53</v>
      </c>
      <c r="AN1" s="18" t="s">
        <v>7</v>
      </c>
      <c r="AO1" s="18" t="s">
        <v>9</v>
      </c>
      <c r="AP1" s="18" t="s">
        <v>10</v>
      </c>
      <c r="AQ1" s="18" t="s">
        <v>11</v>
      </c>
      <c r="AR1" s="18" t="s">
        <v>12</v>
      </c>
      <c r="AS1" s="18" t="s">
        <v>13</v>
      </c>
      <c r="AT1" s="18" t="s">
        <v>54</v>
      </c>
      <c r="AU1" s="18" t="s">
        <v>55</v>
      </c>
      <c r="AV1" s="36" t="s">
        <v>56</v>
      </c>
      <c r="AW1" s="19" t="s">
        <v>57</v>
      </c>
      <c r="AX1" s="36" t="s">
        <v>58</v>
      </c>
      <c r="AY1" s="19" t="s">
        <v>59</v>
      </c>
      <c r="AZ1" s="20" t="s">
        <v>60</v>
      </c>
      <c r="BA1" s="20" t="s">
        <v>61</v>
      </c>
      <c r="BB1" s="20" t="s">
        <v>62</v>
      </c>
      <c r="BC1" s="20" t="s">
        <v>3</v>
      </c>
      <c r="BD1" s="20" t="s">
        <v>14</v>
      </c>
      <c r="BE1" s="20" t="s">
        <v>63</v>
      </c>
      <c r="BF1" s="20" t="s">
        <v>64</v>
      </c>
      <c r="BG1" s="20" t="s">
        <v>65</v>
      </c>
      <c r="BH1" s="20" t="s">
        <v>66</v>
      </c>
      <c r="BI1" s="20" t="s">
        <v>67</v>
      </c>
      <c r="BJ1" s="20" t="s">
        <v>68</v>
      </c>
    </row>
    <row r="2" spans="1:63">
      <c r="A2">
        <v>111001000078</v>
      </c>
      <c r="B2" t="s">
        <v>69</v>
      </c>
      <c r="C2" t="s">
        <v>70</v>
      </c>
      <c r="E2" t="s">
        <v>71</v>
      </c>
      <c r="F2" t="s">
        <v>72</v>
      </c>
      <c r="H2">
        <v>20</v>
      </c>
      <c r="I2">
        <v>31</v>
      </c>
      <c r="J2">
        <v>31</v>
      </c>
      <c r="K2">
        <v>15</v>
      </c>
      <c r="L2">
        <v>3</v>
      </c>
      <c r="M2">
        <v>18</v>
      </c>
      <c r="N2">
        <v>272.69230769230802</v>
      </c>
      <c r="O2">
        <v>265.769230769231</v>
      </c>
      <c r="P2">
        <v>273.461538461538</v>
      </c>
      <c r="Q2" t="s">
        <v>73</v>
      </c>
      <c r="R2" t="s">
        <v>74</v>
      </c>
      <c r="S2" t="s">
        <v>75</v>
      </c>
      <c r="T2">
        <v>10.5291029693722</v>
      </c>
      <c r="U2">
        <v>161</v>
      </c>
      <c r="W2">
        <v>0</v>
      </c>
      <c r="X2">
        <v>0</v>
      </c>
      <c r="Y2">
        <v>0</v>
      </c>
      <c r="Z2">
        <v>0</v>
      </c>
      <c r="AA2">
        <v>1</v>
      </c>
      <c r="AB2">
        <v>0</v>
      </c>
      <c r="AC2" t="s">
        <v>76</v>
      </c>
      <c r="AD2">
        <f>SUM(AE2:AG2)</f>
        <v>3</v>
      </c>
      <c r="AE2">
        <f>COUNTIF($AH2:$CM2,"P")</f>
        <v>0</v>
      </c>
      <c r="AF2">
        <f>COUNTIF($AH2:$CM2,"C")</f>
        <v>1</v>
      </c>
      <c r="AG2">
        <f>COUNTIF($AH2:$CM2,"F")</f>
        <v>2</v>
      </c>
      <c r="AH2" t="s">
        <v>77</v>
      </c>
      <c r="AW2" t="s">
        <v>78</v>
      </c>
      <c r="AZ2" t="s">
        <v>79</v>
      </c>
      <c r="BE2" t="s">
        <v>79</v>
      </c>
      <c r="BK2" t="str">
        <f>IF(AN2="","",AN$1&amp;" / ")&amp;IF(AO2="","",AO$1&amp;" / ")&amp;IF(AP2="","",AP$1&amp;" / ")&amp;IF(AQ2="","",AQ$1&amp;" / ")&amp;IF(AR2="","",AR$1&amp;" / ")&amp;IF(AS2="","",AS$1&amp;" / ")&amp;IF(AT2="","",AT$1&amp;" / ")&amp;IF(AU2="","",AU$1&amp;" / ")&amp;IF(AV2="","",AV$1&amp;" / ")&amp;IF(AW2="","",AW$1&amp;" / ")&amp;IF(AZ2="","",AZ$1&amp;" / ")&amp;IF(BA2="","",BA$1&amp;" / ")&amp;IF(BB2="","",BB$1&amp;" / ")&amp;IF(BC2="","",BC$1&amp;" / ")&amp;IF(BD2="","",BD$1&amp;" / ")&amp;IF(BE2="","",BE$1&amp;" / ")&amp;IF(BF2="","",BF$1&amp;" / ")&amp;IF(BG2="","",BG$1&amp;" / ")&amp;IF(BH2="","",BH$1&amp;" / ")&amp;IF(AAI2="","",AAI$1&amp;" / ")&amp;IF(AAJ2="","",AAJ$1&amp;" / ")</f>
        <v xml:space="preserve">ESMATE_P / RINCÓN LISTOS A JUGAR / Acompañamiento diferenciado inglés / </v>
      </c>
    </row>
    <row r="3" spans="1:63">
      <c r="A3">
        <v>111001000124</v>
      </c>
      <c r="B3" t="s">
        <v>80</v>
      </c>
      <c r="C3" t="s">
        <v>70</v>
      </c>
      <c r="E3" t="s">
        <v>81</v>
      </c>
      <c r="F3" t="s">
        <v>82</v>
      </c>
      <c r="H3">
        <v>28</v>
      </c>
      <c r="I3">
        <v>36</v>
      </c>
      <c r="J3">
        <v>22</v>
      </c>
      <c r="K3">
        <v>11</v>
      </c>
      <c r="L3">
        <v>3</v>
      </c>
      <c r="M3">
        <v>14</v>
      </c>
      <c r="N3">
        <v>267.80303030303003</v>
      </c>
      <c r="O3">
        <v>261.46690518783498</v>
      </c>
      <c r="P3">
        <v>269.04580152671798</v>
      </c>
      <c r="Q3" t="s">
        <v>73</v>
      </c>
      <c r="R3" t="s">
        <v>74</v>
      </c>
      <c r="S3" t="s">
        <v>75</v>
      </c>
      <c r="T3">
        <v>11.5959638086485</v>
      </c>
      <c r="U3">
        <v>125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 t="s">
        <v>83</v>
      </c>
      <c r="AD3">
        <f t="shared" ref="AD3:AD66" si="0">SUM(AE3:AG3)</f>
        <v>4</v>
      </c>
      <c r="AE3">
        <f t="shared" ref="AE3:AE66" si="1">COUNTIF($AH3:$CM3,"P")</f>
        <v>2</v>
      </c>
      <c r="AF3">
        <f t="shared" ref="AF3:AF66" si="2">COUNTIF($AH3:$CM3,"C")</f>
        <v>1</v>
      </c>
      <c r="AG3">
        <f t="shared" ref="AG3:AG66" si="3">COUNTIF($AH3:$CM3,"F")</f>
        <v>1</v>
      </c>
      <c r="AH3" t="s">
        <v>77</v>
      </c>
      <c r="AO3" t="s">
        <v>84</v>
      </c>
      <c r="AV3" t="s">
        <v>84</v>
      </c>
      <c r="AW3" t="s">
        <v>78</v>
      </c>
      <c r="BB3" t="s">
        <v>79</v>
      </c>
      <c r="BK3" t="str">
        <f>IF(AN3="","",AN$1&amp;" / ")&amp;IF(AO3="","",AO$1&amp;" / ")&amp;IF(AP3="","",AP$1&amp;" / ")&amp;IF(AQ3="","",AQ$1&amp;" / ")&amp;IF(AR3="","",AR$1&amp;" / ")&amp;IF(AS3="","",AS$1&amp;" / ")&amp;IF(AT3="","",AT$1&amp;" / ")&amp;IF(AU3="","",AU$1&amp;" / ")&amp;IF(AV3="","",AV$1&amp;" / ")&amp;IF(AW3="","",AW$1&amp;" / ")&amp;IF(AZ3="","",AZ$1&amp;" / ")&amp;IF(BA3="","",BA$1&amp;" / ")&amp;IF(BB3="","",BB$1&amp;" / ")&amp;IF(BC3="","",BC$1&amp;" / ")&amp;IF(BD3="","",BD$1&amp;" / ")&amp;IF(BE3="","",BE$1&amp;" / ")&amp;IF(BF3="","",BF$1&amp;" / ")&amp;IF(BG3="","",BG$1&amp;" / ")&amp;IF(BH3="","",BH$1&amp;" / ")&amp;IF(AAI3="","",AAI$1&amp;" / ")&amp;IF(AAJ3="","",AAJ$1&amp;" / ")</f>
        <v xml:space="preserve">Ambientes Virtuales para el Aprendizaje  de la Matemáticas (IA o Plataformas) / Prest-Math para la enseñanza de las matemáticas_P / ESMATE_P / FORTALECIMIENTO INFANCIA / </v>
      </c>
    </row>
    <row r="4" spans="1:63">
      <c r="A4">
        <v>111001000132</v>
      </c>
      <c r="B4" t="s">
        <v>85</v>
      </c>
      <c r="C4" t="s">
        <v>70</v>
      </c>
      <c r="E4" t="s">
        <v>71</v>
      </c>
      <c r="F4" t="s">
        <v>86</v>
      </c>
      <c r="H4">
        <v>32</v>
      </c>
      <c r="I4">
        <v>36</v>
      </c>
      <c r="J4">
        <v>23</v>
      </c>
      <c r="K4">
        <v>7</v>
      </c>
      <c r="L4">
        <v>3</v>
      </c>
      <c r="M4">
        <v>10</v>
      </c>
      <c r="N4">
        <v>271.86976389946699</v>
      </c>
      <c r="O4">
        <v>261.538461538462</v>
      </c>
      <c r="P4">
        <v>271.40133779264198</v>
      </c>
      <c r="Q4" t="s">
        <v>73</v>
      </c>
      <c r="R4" t="s">
        <v>74</v>
      </c>
      <c r="S4" t="s">
        <v>75</v>
      </c>
      <c r="T4">
        <v>5.71519721361049</v>
      </c>
      <c r="U4">
        <v>343</v>
      </c>
      <c r="W4">
        <v>0</v>
      </c>
      <c r="X4">
        <v>0</v>
      </c>
      <c r="Y4">
        <v>0</v>
      </c>
      <c r="Z4">
        <v>0</v>
      </c>
      <c r="AA4">
        <v>1</v>
      </c>
      <c r="AB4">
        <v>0</v>
      </c>
      <c r="AC4" t="s">
        <v>76</v>
      </c>
      <c r="AD4">
        <f t="shared" si="0"/>
        <v>4</v>
      </c>
      <c r="AE4">
        <f t="shared" si="1"/>
        <v>0</v>
      </c>
      <c r="AF4">
        <f t="shared" si="2"/>
        <v>1</v>
      </c>
      <c r="AG4">
        <f t="shared" si="3"/>
        <v>3</v>
      </c>
      <c r="AH4" t="s">
        <v>77</v>
      </c>
      <c r="AY4" t="s">
        <v>79</v>
      </c>
      <c r="BC4" t="s">
        <v>79</v>
      </c>
      <c r="BE4" t="s">
        <v>79</v>
      </c>
      <c r="BK4" t="str">
        <f t="shared" ref="BK4:BK67" si="4">IF(AN4="","",AN$1&amp;" / ")&amp;IF(AO4="","",AO$1&amp;" / ")&amp;IF(AP4="","",AP$1&amp;" / ")&amp;IF(AQ4="","",AQ$1&amp;" / ")&amp;IF(AR4="","",AR$1&amp;" / ")&amp;IF(AS4="","",AS$1&amp;" / ")&amp;IF(AT4="","",AT$1&amp;" / ")&amp;IF(AU4="","",AU$1&amp;" / ")&amp;IF(AV4="","",AV$1&amp;" / ")&amp;IF(AW4="","",AW$1&amp;" / ")&amp;IF(AZ4="","",AZ$1&amp;" / ")&amp;IF(BA4="","",BA$1&amp;" / ")&amp;IF(BB4="","",BB$1&amp;" / ")&amp;IF(BC4="","",BC$1&amp;" / ")&amp;IF(BD4="","",BD$1&amp;" / ")&amp;IF(BE4="","",BE$1&amp;" / ")&amp;IF(BF4="","",BF$1&amp;" / ")&amp;IF(BG4="","",BG$1&amp;" / ")&amp;IF(BH4="","",BH$1&amp;" / ")&amp;IF(AAI4="","",AAI$1&amp;" / ")&amp;IF(AAJ4="","",AAJ$1&amp;" / ")</f>
        <v xml:space="preserve">PFLE-ATAL / Acompañamiento diferenciado inglés / </v>
      </c>
    </row>
    <row r="5" spans="1:63">
      <c r="A5">
        <v>111001000272</v>
      </c>
      <c r="B5" t="s">
        <v>87</v>
      </c>
      <c r="C5" t="s">
        <v>70</v>
      </c>
      <c r="E5" t="s">
        <v>71</v>
      </c>
      <c r="F5" t="s">
        <v>88</v>
      </c>
      <c r="H5">
        <v>20</v>
      </c>
      <c r="I5">
        <v>44</v>
      </c>
      <c r="J5">
        <v>27</v>
      </c>
      <c r="K5">
        <v>8</v>
      </c>
      <c r="L5">
        <v>1</v>
      </c>
      <c r="M5">
        <v>9</v>
      </c>
      <c r="N5">
        <v>271.95913461538498</v>
      </c>
      <c r="O5">
        <v>275.13714967203299</v>
      </c>
      <c r="P5">
        <v>274.379739978332</v>
      </c>
      <c r="Q5" t="s">
        <v>89</v>
      </c>
      <c r="R5" t="s">
        <v>74</v>
      </c>
      <c r="S5" t="s">
        <v>90</v>
      </c>
      <c r="T5">
        <v>10.6990623982645</v>
      </c>
      <c r="U5">
        <v>149</v>
      </c>
      <c r="W5">
        <v>0</v>
      </c>
      <c r="X5">
        <v>0</v>
      </c>
      <c r="Y5">
        <v>0</v>
      </c>
      <c r="Z5">
        <v>0</v>
      </c>
      <c r="AA5">
        <v>1</v>
      </c>
      <c r="AB5">
        <v>0</v>
      </c>
      <c r="AC5" t="s">
        <v>76</v>
      </c>
      <c r="AD5">
        <f t="shared" si="0"/>
        <v>3</v>
      </c>
      <c r="AE5">
        <f t="shared" si="1"/>
        <v>0</v>
      </c>
      <c r="AF5">
        <f t="shared" si="2"/>
        <v>1</v>
      </c>
      <c r="AG5">
        <f t="shared" si="3"/>
        <v>2</v>
      </c>
      <c r="AH5" t="s">
        <v>77</v>
      </c>
      <c r="AW5" t="s">
        <v>78</v>
      </c>
      <c r="AX5" t="s">
        <v>79</v>
      </c>
      <c r="BE5" t="s">
        <v>79</v>
      </c>
      <c r="BK5" t="str">
        <f t="shared" si="4"/>
        <v xml:space="preserve">ESMATE_P / Acompañamiento diferenciado inglés / </v>
      </c>
    </row>
    <row r="6" spans="1:63">
      <c r="A6">
        <v>111001000612</v>
      </c>
      <c r="B6" t="s">
        <v>91</v>
      </c>
      <c r="C6" t="s">
        <v>70</v>
      </c>
      <c r="E6" t="s">
        <v>71</v>
      </c>
      <c r="F6" t="s">
        <v>92</v>
      </c>
      <c r="H6">
        <v>23</v>
      </c>
      <c r="I6">
        <v>25</v>
      </c>
      <c r="J6">
        <v>30</v>
      </c>
      <c r="K6">
        <v>20</v>
      </c>
      <c r="L6">
        <v>3</v>
      </c>
      <c r="M6">
        <v>23</v>
      </c>
      <c r="N6">
        <v>290</v>
      </c>
      <c r="O6">
        <v>292.30769230769198</v>
      </c>
      <c r="P6">
        <v>283.461538461538</v>
      </c>
      <c r="Q6" t="s">
        <v>93</v>
      </c>
      <c r="R6" t="s">
        <v>94</v>
      </c>
      <c r="S6" t="s">
        <v>90</v>
      </c>
      <c r="T6">
        <v>5.6217935999409203</v>
      </c>
      <c r="U6">
        <v>345</v>
      </c>
      <c r="W6">
        <v>0</v>
      </c>
      <c r="X6">
        <v>0</v>
      </c>
      <c r="Y6">
        <v>0</v>
      </c>
      <c r="Z6">
        <v>0</v>
      </c>
      <c r="AA6">
        <v>1</v>
      </c>
      <c r="AB6">
        <v>0</v>
      </c>
      <c r="AC6" t="s">
        <v>76</v>
      </c>
      <c r="AD6">
        <f t="shared" si="0"/>
        <v>3</v>
      </c>
      <c r="AE6">
        <f t="shared" si="1"/>
        <v>0</v>
      </c>
      <c r="AF6">
        <f t="shared" si="2"/>
        <v>0</v>
      </c>
      <c r="AG6">
        <f t="shared" si="3"/>
        <v>3</v>
      </c>
      <c r="AW6" t="s">
        <v>78</v>
      </c>
      <c r="AZ6" t="s">
        <v>79</v>
      </c>
      <c r="BD6" t="s">
        <v>79</v>
      </c>
      <c r="BE6" t="s">
        <v>79</v>
      </c>
      <c r="BK6" t="str">
        <f t="shared" si="4"/>
        <v xml:space="preserve">ESMATE_P / RINCÓN LISTOS A JUGAR / Nuevo modelo de la media / Ruta de Acompañamiento Integral / Acompañamiento diferenciado inglés / </v>
      </c>
    </row>
    <row r="7" spans="1:63">
      <c r="A7">
        <v>111001001121</v>
      </c>
      <c r="B7" t="s">
        <v>95</v>
      </c>
      <c r="C7" t="s">
        <v>70</v>
      </c>
      <c r="E7" t="s">
        <v>71</v>
      </c>
      <c r="F7" t="s">
        <v>88</v>
      </c>
      <c r="H7">
        <v>17</v>
      </c>
      <c r="I7">
        <v>29</v>
      </c>
      <c r="J7">
        <v>35</v>
      </c>
      <c r="K7">
        <v>17</v>
      </c>
      <c r="L7">
        <v>1</v>
      </c>
      <c r="M7">
        <v>18</v>
      </c>
      <c r="N7">
        <v>269.61538461538498</v>
      </c>
      <c r="O7">
        <v>275.769230769231</v>
      </c>
      <c r="P7">
        <v>278.07692307692298</v>
      </c>
      <c r="Q7" t="s">
        <v>73</v>
      </c>
      <c r="R7" t="s">
        <v>74</v>
      </c>
      <c r="S7" t="s">
        <v>75</v>
      </c>
      <c r="T7">
        <v>4.1219535999543</v>
      </c>
      <c r="U7">
        <v>369</v>
      </c>
      <c r="W7">
        <v>0</v>
      </c>
      <c r="X7">
        <v>0</v>
      </c>
      <c r="Y7">
        <v>0</v>
      </c>
      <c r="Z7">
        <v>0</v>
      </c>
      <c r="AA7">
        <v>1</v>
      </c>
      <c r="AB7">
        <v>0</v>
      </c>
      <c r="AC7" t="s">
        <v>76</v>
      </c>
      <c r="AD7">
        <f t="shared" si="0"/>
        <v>3</v>
      </c>
      <c r="AE7">
        <f t="shared" si="1"/>
        <v>0</v>
      </c>
      <c r="AF7">
        <f t="shared" si="2"/>
        <v>2</v>
      </c>
      <c r="AG7">
        <f t="shared" si="3"/>
        <v>1</v>
      </c>
      <c r="AH7" t="s">
        <v>77</v>
      </c>
      <c r="AI7" t="s">
        <v>77</v>
      </c>
      <c r="AW7" t="s">
        <v>78</v>
      </c>
      <c r="AX7" t="s">
        <v>79</v>
      </c>
      <c r="BK7" t="str">
        <f t="shared" si="4"/>
        <v xml:space="preserve">ESMATE_P / </v>
      </c>
    </row>
    <row r="8" spans="1:63">
      <c r="A8">
        <v>111001001279</v>
      </c>
      <c r="B8" t="s">
        <v>96</v>
      </c>
      <c r="C8" t="s">
        <v>70</v>
      </c>
      <c r="E8" t="s">
        <v>81</v>
      </c>
      <c r="F8" t="s">
        <v>82</v>
      </c>
      <c r="H8">
        <v>28</v>
      </c>
      <c r="I8">
        <v>42</v>
      </c>
      <c r="J8">
        <v>19</v>
      </c>
      <c r="K8">
        <v>10</v>
      </c>
      <c r="L8">
        <v>1</v>
      </c>
      <c r="M8">
        <v>11</v>
      </c>
      <c r="N8">
        <v>266.15995115995099</v>
      </c>
      <c r="O8">
        <v>263.92307692307702</v>
      </c>
      <c r="P8">
        <v>261.241480038948</v>
      </c>
      <c r="Q8" t="s">
        <v>93</v>
      </c>
      <c r="R8" t="s">
        <v>97</v>
      </c>
      <c r="S8" t="s">
        <v>90</v>
      </c>
      <c r="T8">
        <v>12.2829935337785</v>
      </c>
      <c r="U8">
        <v>104</v>
      </c>
      <c r="W8">
        <v>0</v>
      </c>
      <c r="X8">
        <v>0</v>
      </c>
      <c r="Y8">
        <v>0</v>
      </c>
      <c r="Z8">
        <v>1</v>
      </c>
      <c r="AA8">
        <v>0</v>
      </c>
      <c r="AB8">
        <v>0</v>
      </c>
      <c r="AC8" t="s">
        <v>98</v>
      </c>
      <c r="AD8">
        <f t="shared" si="0"/>
        <v>5</v>
      </c>
      <c r="AE8">
        <f t="shared" si="1"/>
        <v>3</v>
      </c>
      <c r="AF8">
        <f t="shared" si="2"/>
        <v>0</v>
      </c>
      <c r="AG8">
        <f t="shared" si="3"/>
        <v>2</v>
      </c>
      <c r="AO8" t="s">
        <v>84</v>
      </c>
      <c r="AT8" t="s">
        <v>84</v>
      </c>
      <c r="AV8" t="s">
        <v>84</v>
      </c>
      <c r="AW8" t="s">
        <v>78</v>
      </c>
      <c r="BC8" t="s">
        <v>79</v>
      </c>
      <c r="BE8" t="s">
        <v>79</v>
      </c>
      <c r="BK8" t="str">
        <f t="shared" si="4"/>
        <v xml:space="preserve">Ambientes Virtuales para el Aprendizaje  de la Matemáticas (IA o Plataformas) / Olimpiadas STEM / Prest-Math para la enseñanza de las matemáticas_P / ESMATE_P / PFLE-ATAL / Acompañamiento diferenciado inglés / </v>
      </c>
    </row>
    <row r="9" spans="1:63">
      <c r="A9">
        <v>111001001538</v>
      </c>
      <c r="B9" t="s">
        <v>99</v>
      </c>
      <c r="C9" t="s">
        <v>70</v>
      </c>
      <c r="E9" t="s">
        <v>81</v>
      </c>
      <c r="F9" t="s">
        <v>88</v>
      </c>
      <c r="H9">
        <v>25</v>
      </c>
      <c r="I9">
        <v>36</v>
      </c>
      <c r="J9">
        <v>26</v>
      </c>
      <c r="K9">
        <v>11</v>
      </c>
      <c r="L9">
        <v>2</v>
      </c>
      <c r="M9">
        <v>13</v>
      </c>
      <c r="N9">
        <v>257.40547588005199</v>
      </c>
      <c r="O9">
        <v>270.638511814982</v>
      </c>
      <c r="P9">
        <v>269.097985347985</v>
      </c>
      <c r="Q9" t="s">
        <v>73</v>
      </c>
      <c r="R9" t="s">
        <v>74</v>
      </c>
      <c r="S9" t="s">
        <v>75</v>
      </c>
      <c r="T9">
        <v>6.9331777919800697</v>
      </c>
      <c r="U9">
        <v>291</v>
      </c>
      <c r="W9">
        <v>0</v>
      </c>
      <c r="X9">
        <v>0</v>
      </c>
      <c r="Y9">
        <v>0</v>
      </c>
      <c r="Z9">
        <v>0</v>
      </c>
      <c r="AA9">
        <v>0</v>
      </c>
      <c r="AB9">
        <v>1</v>
      </c>
      <c r="AC9" t="s">
        <v>83</v>
      </c>
      <c r="AD9">
        <f t="shared" si="0"/>
        <v>5</v>
      </c>
      <c r="AE9">
        <f t="shared" si="1"/>
        <v>2</v>
      </c>
      <c r="AF9">
        <f t="shared" si="2"/>
        <v>3</v>
      </c>
      <c r="AG9">
        <f t="shared" si="3"/>
        <v>0</v>
      </c>
      <c r="AH9" t="s">
        <v>77</v>
      </c>
      <c r="AJ9" t="s">
        <v>77</v>
      </c>
      <c r="AM9" t="s">
        <v>77</v>
      </c>
      <c r="AO9" t="s">
        <v>84</v>
      </c>
      <c r="AV9" t="s">
        <v>84</v>
      </c>
      <c r="AW9" t="s">
        <v>78</v>
      </c>
      <c r="BK9" t="str">
        <f t="shared" si="4"/>
        <v xml:space="preserve">Ambientes Virtuales para el Aprendizaje  de la Matemáticas (IA o Plataformas) / Prest-Math para la enseñanza de las matemáticas_P / ESMATE_P / </v>
      </c>
    </row>
    <row r="10" spans="1:63">
      <c r="A10">
        <v>111001002330</v>
      </c>
      <c r="B10" t="s">
        <v>100</v>
      </c>
      <c r="C10" t="s">
        <v>70</v>
      </c>
      <c r="E10" t="s">
        <v>81</v>
      </c>
      <c r="F10" t="s">
        <v>101</v>
      </c>
      <c r="H10">
        <v>38</v>
      </c>
      <c r="I10">
        <v>37</v>
      </c>
      <c r="J10">
        <v>20</v>
      </c>
      <c r="K10">
        <v>5</v>
      </c>
      <c r="L10">
        <v>1</v>
      </c>
      <c r="M10">
        <v>6</v>
      </c>
      <c r="N10">
        <v>252.47126436781599</v>
      </c>
      <c r="O10">
        <v>245.52254641909801</v>
      </c>
      <c r="P10">
        <v>256.191369606004</v>
      </c>
      <c r="Q10" t="s">
        <v>73</v>
      </c>
      <c r="R10" t="s">
        <v>102</v>
      </c>
      <c r="S10" t="s">
        <v>103</v>
      </c>
      <c r="T10">
        <v>9.8521168184485894</v>
      </c>
      <c r="U10">
        <v>184</v>
      </c>
      <c r="V10">
        <v>111001002330</v>
      </c>
      <c r="W10">
        <v>0</v>
      </c>
      <c r="X10">
        <v>1</v>
      </c>
      <c r="Y10">
        <v>0</v>
      </c>
      <c r="Z10">
        <v>1</v>
      </c>
      <c r="AA10">
        <v>0</v>
      </c>
      <c r="AB10">
        <v>0</v>
      </c>
      <c r="AC10" t="s">
        <v>104</v>
      </c>
      <c r="AD10">
        <f t="shared" si="0"/>
        <v>5</v>
      </c>
      <c r="AE10">
        <f t="shared" si="1"/>
        <v>3</v>
      </c>
      <c r="AF10">
        <f t="shared" si="2"/>
        <v>1</v>
      </c>
      <c r="AG10">
        <f t="shared" si="3"/>
        <v>1</v>
      </c>
      <c r="AH10" t="s">
        <v>77</v>
      </c>
      <c r="AQ10" t="s">
        <v>84</v>
      </c>
      <c r="AS10" t="s">
        <v>84</v>
      </c>
      <c r="AT10" t="s">
        <v>84</v>
      </c>
      <c r="AW10" t="s">
        <v>78</v>
      </c>
      <c r="BC10" t="s">
        <v>79</v>
      </c>
      <c r="BK10" t="str">
        <f t="shared" si="4"/>
        <v xml:space="preserve">Nivelación de aprendizajes desde la secundaria / Asistencia tránsito efectivo / Olimpiadas STEM / ESMATE_P / PFLE-ATAL / </v>
      </c>
    </row>
    <row r="11" spans="1:63">
      <c r="A11">
        <v>111001002909</v>
      </c>
      <c r="B11" t="s">
        <v>105</v>
      </c>
      <c r="C11" t="s">
        <v>70</v>
      </c>
      <c r="E11" t="s">
        <v>77</v>
      </c>
      <c r="F11" t="s">
        <v>106</v>
      </c>
      <c r="H11">
        <v>46</v>
      </c>
      <c r="I11">
        <v>35</v>
      </c>
      <c r="J11">
        <v>13</v>
      </c>
      <c r="K11">
        <v>5</v>
      </c>
      <c r="L11">
        <v>1</v>
      </c>
      <c r="M11">
        <v>6</v>
      </c>
      <c r="N11">
        <v>249.230769230769</v>
      </c>
      <c r="O11">
        <v>240.94091415830499</v>
      </c>
      <c r="P11">
        <v>247.76850507982601</v>
      </c>
      <c r="Q11" t="s">
        <v>89</v>
      </c>
      <c r="R11" t="s">
        <v>102</v>
      </c>
      <c r="S11" t="s">
        <v>107</v>
      </c>
      <c r="T11">
        <v>8.5415574856581795</v>
      </c>
      <c r="U11">
        <v>235</v>
      </c>
      <c r="V11">
        <v>111001002909</v>
      </c>
      <c r="W11">
        <v>0</v>
      </c>
      <c r="X11">
        <v>1</v>
      </c>
      <c r="Y11">
        <v>1</v>
      </c>
      <c r="Z11">
        <v>0</v>
      </c>
      <c r="AA11">
        <v>0</v>
      </c>
      <c r="AB11">
        <v>0</v>
      </c>
      <c r="AC11" t="s">
        <v>108</v>
      </c>
      <c r="AD11">
        <f t="shared" si="0"/>
        <v>5</v>
      </c>
      <c r="AE11">
        <f t="shared" si="1"/>
        <v>3</v>
      </c>
      <c r="AF11">
        <f t="shared" si="2"/>
        <v>1</v>
      </c>
      <c r="AG11">
        <f t="shared" si="3"/>
        <v>1</v>
      </c>
      <c r="AH11" t="s">
        <v>77</v>
      </c>
      <c r="AN11" t="s">
        <v>84</v>
      </c>
      <c r="AR11" t="s">
        <v>84</v>
      </c>
      <c r="AW11" t="s">
        <v>84</v>
      </c>
      <c r="BC11" t="s">
        <v>79</v>
      </c>
      <c r="BK11" t="str">
        <f t="shared" si="4"/>
        <v xml:space="preserve">ENAD - Enseñar en el Nivel Adecuado / Acompáñame: Tutorías presenciales / ESMATE_P / PFLE-ATAL / </v>
      </c>
    </row>
    <row r="12" spans="1:63">
      <c r="A12">
        <v>111001006122</v>
      </c>
      <c r="B12" t="s">
        <v>109</v>
      </c>
      <c r="C12" t="s">
        <v>70</v>
      </c>
      <c r="E12" t="s">
        <v>71</v>
      </c>
      <c r="F12" t="s">
        <v>72</v>
      </c>
      <c r="H12">
        <v>13</v>
      </c>
      <c r="I12">
        <v>36</v>
      </c>
      <c r="J12">
        <v>36</v>
      </c>
      <c r="K12">
        <v>13</v>
      </c>
      <c r="L12">
        <v>3</v>
      </c>
      <c r="M12">
        <v>16</v>
      </c>
      <c r="N12">
        <v>279.15199258572699</v>
      </c>
      <c r="O12">
        <v>285.88259109311701</v>
      </c>
      <c r="P12">
        <v>284.230769230769</v>
      </c>
      <c r="Q12" t="s">
        <v>89</v>
      </c>
      <c r="R12" t="s">
        <v>94</v>
      </c>
      <c r="S12" t="s">
        <v>90</v>
      </c>
      <c r="T12">
        <v>15.317344925228699</v>
      </c>
      <c r="U12">
        <v>48</v>
      </c>
      <c r="W12">
        <v>1</v>
      </c>
      <c r="X12">
        <v>0</v>
      </c>
      <c r="Y12">
        <v>0</v>
      </c>
      <c r="Z12">
        <v>0</v>
      </c>
      <c r="AA12">
        <v>1</v>
      </c>
      <c r="AB12">
        <v>0</v>
      </c>
      <c r="AC12" t="s">
        <v>110</v>
      </c>
      <c r="AD12">
        <f t="shared" si="0"/>
        <v>4</v>
      </c>
      <c r="AE12">
        <f t="shared" si="1"/>
        <v>1</v>
      </c>
      <c r="AF12">
        <f t="shared" si="2"/>
        <v>1</v>
      </c>
      <c r="AG12">
        <f t="shared" si="3"/>
        <v>2</v>
      </c>
      <c r="AJ12" t="s">
        <v>77</v>
      </c>
      <c r="AT12" t="s">
        <v>84</v>
      </c>
      <c r="AW12" t="s">
        <v>78</v>
      </c>
      <c r="BB12" t="s">
        <v>79</v>
      </c>
      <c r="BE12" t="s">
        <v>79</v>
      </c>
      <c r="BK12" t="str">
        <f t="shared" si="4"/>
        <v xml:space="preserve">Olimpiadas STEM / ESMATE_P / FORTALECIMIENTO INFANCIA / Acompañamiento diferenciado inglés / </v>
      </c>
    </row>
    <row r="13" spans="1:63">
      <c r="A13">
        <v>111001006483</v>
      </c>
      <c r="B13" t="s">
        <v>111</v>
      </c>
      <c r="C13" t="s">
        <v>70</v>
      </c>
      <c r="E13" t="s">
        <v>81</v>
      </c>
      <c r="F13" t="s">
        <v>88</v>
      </c>
      <c r="H13">
        <v>38</v>
      </c>
      <c r="I13">
        <v>43</v>
      </c>
      <c r="J13">
        <v>13</v>
      </c>
      <c r="K13">
        <v>6</v>
      </c>
      <c r="L13">
        <v>0</v>
      </c>
      <c r="M13">
        <v>6</v>
      </c>
      <c r="N13">
        <v>257.80542986425297</v>
      </c>
      <c r="O13">
        <v>268.42657342657299</v>
      </c>
      <c r="P13">
        <v>257.82324058919801</v>
      </c>
      <c r="Q13" t="s">
        <v>93</v>
      </c>
      <c r="R13" t="s">
        <v>102</v>
      </c>
      <c r="S13" t="s">
        <v>107</v>
      </c>
      <c r="T13">
        <v>5.0541402643333297</v>
      </c>
      <c r="U13">
        <v>360</v>
      </c>
      <c r="W13">
        <v>0</v>
      </c>
      <c r="X13">
        <v>0</v>
      </c>
      <c r="Y13">
        <v>0</v>
      </c>
      <c r="Z13">
        <v>1</v>
      </c>
      <c r="AA13">
        <v>0</v>
      </c>
      <c r="AB13">
        <v>0</v>
      </c>
      <c r="AC13" t="s">
        <v>98</v>
      </c>
      <c r="AD13">
        <f t="shared" si="0"/>
        <v>5</v>
      </c>
      <c r="AE13">
        <f t="shared" si="1"/>
        <v>3</v>
      </c>
      <c r="AF13">
        <f t="shared" si="2"/>
        <v>2</v>
      </c>
      <c r="AG13">
        <f t="shared" si="3"/>
        <v>0</v>
      </c>
      <c r="AH13" t="s">
        <v>77</v>
      </c>
      <c r="AI13" t="s">
        <v>77</v>
      </c>
      <c r="AO13" t="s">
        <v>84</v>
      </c>
      <c r="AP13" t="s">
        <v>84</v>
      </c>
      <c r="AT13" t="s">
        <v>84</v>
      </c>
      <c r="AW13" t="s">
        <v>78</v>
      </c>
      <c r="BK13" t="str">
        <f t="shared" si="4"/>
        <v xml:space="preserve">Ambientes Virtuales para el Aprendizaje  de la Matemáticas (IA o Plataformas) / Manuales de lectura (4°-8°) / Olimpiadas STEM / ESMATE_P / </v>
      </c>
    </row>
    <row r="14" spans="1:63">
      <c r="A14">
        <v>111001008389</v>
      </c>
      <c r="B14" t="s">
        <v>112</v>
      </c>
      <c r="C14" t="s">
        <v>70</v>
      </c>
      <c r="E14" t="s">
        <v>81</v>
      </c>
      <c r="F14" t="s">
        <v>92</v>
      </c>
      <c r="H14">
        <v>28</v>
      </c>
      <c r="I14">
        <v>32</v>
      </c>
      <c r="J14">
        <v>22</v>
      </c>
      <c r="K14">
        <v>11</v>
      </c>
      <c r="L14">
        <v>7</v>
      </c>
      <c r="M14">
        <v>18</v>
      </c>
      <c r="N14">
        <v>264.53660797034303</v>
      </c>
      <c r="O14">
        <v>262.95568561872898</v>
      </c>
      <c r="P14">
        <v>276.92307692307702</v>
      </c>
      <c r="Q14" t="s">
        <v>73</v>
      </c>
      <c r="R14" t="s">
        <v>74</v>
      </c>
      <c r="S14" t="s">
        <v>75</v>
      </c>
      <c r="T14">
        <v>13.061979276979001</v>
      </c>
      <c r="U14">
        <v>90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 t="s">
        <v>83</v>
      </c>
      <c r="AD14">
        <f t="shared" si="0"/>
        <v>5</v>
      </c>
      <c r="AE14">
        <f t="shared" si="1"/>
        <v>1</v>
      </c>
      <c r="AF14">
        <f t="shared" si="2"/>
        <v>3</v>
      </c>
      <c r="AG14">
        <f t="shared" si="3"/>
        <v>1</v>
      </c>
      <c r="AH14" t="s">
        <v>77</v>
      </c>
      <c r="AJ14" t="s">
        <v>77</v>
      </c>
      <c r="AM14" t="s">
        <v>77</v>
      </c>
      <c r="AV14" t="s">
        <v>84</v>
      </c>
      <c r="AW14" t="s">
        <v>78</v>
      </c>
      <c r="BE14" t="s">
        <v>79</v>
      </c>
      <c r="BK14" t="str">
        <f t="shared" si="4"/>
        <v xml:space="preserve">Prest-Math para la enseñanza de las matemáticas_P / ESMATE_P / Acompañamiento diferenciado inglés / </v>
      </c>
    </row>
    <row r="15" spans="1:63">
      <c r="A15">
        <v>111001009148</v>
      </c>
      <c r="B15" t="s">
        <v>113</v>
      </c>
      <c r="C15" t="s">
        <v>70</v>
      </c>
      <c r="E15" t="s">
        <v>81</v>
      </c>
      <c r="F15" t="s">
        <v>92</v>
      </c>
      <c r="H15">
        <v>25</v>
      </c>
      <c r="I15">
        <v>46</v>
      </c>
      <c r="J15">
        <v>17</v>
      </c>
      <c r="K15">
        <v>8</v>
      </c>
      <c r="L15">
        <v>3</v>
      </c>
      <c r="M15">
        <v>11</v>
      </c>
      <c r="N15">
        <v>264.61538461538498</v>
      </c>
      <c r="O15">
        <v>266.15384615384602</v>
      </c>
      <c r="P15">
        <v>267.30769230769198</v>
      </c>
      <c r="Q15" t="s">
        <v>73</v>
      </c>
      <c r="R15" t="s">
        <v>97</v>
      </c>
      <c r="S15" t="s">
        <v>75</v>
      </c>
      <c r="T15">
        <v>14.7226781255582</v>
      </c>
      <c r="U15">
        <v>54</v>
      </c>
      <c r="W15">
        <v>1</v>
      </c>
      <c r="X15">
        <v>0</v>
      </c>
      <c r="Y15">
        <v>0</v>
      </c>
      <c r="Z15">
        <v>0</v>
      </c>
      <c r="AA15">
        <v>0</v>
      </c>
      <c r="AB15">
        <v>1</v>
      </c>
      <c r="AC15" t="s">
        <v>110</v>
      </c>
      <c r="AD15">
        <f t="shared" si="0"/>
        <v>4</v>
      </c>
      <c r="AE15">
        <f t="shared" si="1"/>
        <v>0</v>
      </c>
      <c r="AF15">
        <f t="shared" si="2"/>
        <v>1</v>
      </c>
      <c r="AG15">
        <f t="shared" si="3"/>
        <v>3</v>
      </c>
      <c r="AJ15" t="s">
        <v>77</v>
      </c>
      <c r="AY15" t="s">
        <v>79</v>
      </c>
      <c r="BD15" t="s">
        <v>79</v>
      </c>
      <c r="BG15" t="s">
        <v>79</v>
      </c>
      <c r="BK15" t="str">
        <f t="shared" si="4"/>
        <v xml:space="preserve">Nuevo modelo de la media / Ruta de Acompañamiento Integral / Portugués / </v>
      </c>
    </row>
    <row r="16" spans="1:63">
      <c r="A16">
        <v>111001009521</v>
      </c>
      <c r="B16" t="s">
        <v>114</v>
      </c>
      <c r="C16" t="s">
        <v>70</v>
      </c>
      <c r="E16" t="s">
        <v>81</v>
      </c>
      <c r="F16" t="s">
        <v>88</v>
      </c>
      <c r="H16">
        <v>30</v>
      </c>
      <c r="I16">
        <v>33</v>
      </c>
      <c r="J16">
        <v>22</v>
      </c>
      <c r="K16">
        <v>13</v>
      </c>
      <c r="L16">
        <v>2</v>
      </c>
      <c r="M16">
        <v>15</v>
      </c>
      <c r="N16">
        <v>261.75213675213701</v>
      </c>
      <c r="O16">
        <v>260.844277673546</v>
      </c>
      <c r="P16">
        <v>262.33431952662698</v>
      </c>
      <c r="Q16" t="s">
        <v>89</v>
      </c>
      <c r="R16" t="s">
        <v>97</v>
      </c>
      <c r="S16" t="s">
        <v>90</v>
      </c>
      <c r="T16">
        <v>10.7976629180583</v>
      </c>
      <c r="U16">
        <v>148</v>
      </c>
      <c r="W16">
        <v>0</v>
      </c>
      <c r="X16">
        <v>0</v>
      </c>
      <c r="Y16">
        <v>0</v>
      </c>
      <c r="Z16">
        <v>1</v>
      </c>
      <c r="AA16">
        <v>0</v>
      </c>
      <c r="AB16">
        <v>0</v>
      </c>
      <c r="AC16" t="s">
        <v>98</v>
      </c>
      <c r="AD16">
        <f t="shared" si="0"/>
        <v>5</v>
      </c>
      <c r="AE16">
        <f t="shared" si="1"/>
        <v>3</v>
      </c>
      <c r="AF16">
        <f t="shared" si="2"/>
        <v>2</v>
      </c>
      <c r="AG16">
        <f t="shared" si="3"/>
        <v>0</v>
      </c>
      <c r="AH16" t="s">
        <v>77</v>
      </c>
      <c r="AI16" t="s">
        <v>77</v>
      </c>
      <c r="AO16" t="s">
        <v>84</v>
      </c>
      <c r="AP16" t="s">
        <v>84</v>
      </c>
      <c r="AV16" t="s">
        <v>84</v>
      </c>
      <c r="AW16" t="s">
        <v>78</v>
      </c>
      <c r="BK16" t="str">
        <f t="shared" si="4"/>
        <v xml:space="preserve">Ambientes Virtuales para el Aprendizaje  de la Matemáticas (IA o Plataformas) / Manuales de lectura (4°-8°) / Prest-Math para la enseñanza de las matemáticas_P / ESMATE_P / </v>
      </c>
    </row>
    <row r="17" spans="1:63">
      <c r="A17">
        <v>111001009580</v>
      </c>
      <c r="B17" t="s">
        <v>115</v>
      </c>
      <c r="C17" t="s">
        <v>70</v>
      </c>
      <c r="E17" t="s">
        <v>71</v>
      </c>
      <c r="F17" t="s">
        <v>88</v>
      </c>
      <c r="H17">
        <v>11</v>
      </c>
      <c r="I17">
        <v>37</v>
      </c>
      <c r="J17">
        <v>31</v>
      </c>
      <c r="K17">
        <v>18</v>
      </c>
      <c r="L17">
        <v>3</v>
      </c>
      <c r="M17">
        <v>21</v>
      </c>
      <c r="N17">
        <v>277.69230769230802</v>
      </c>
      <c r="O17">
        <v>271.92307692307702</v>
      </c>
      <c r="P17">
        <v>285.769230769231</v>
      </c>
      <c r="Q17" t="s">
        <v>73</v>
      </c>
      <c r="R17" t="s">
        <v>94</v>
      </c>
      <c r="S17" t="s">
        <v>75</v>
      </c>
      <c r="T17">
        <v>13.8509280693047</v>
      </c>
      <c r="U17">
        <v>67</v>
      </c>
      <c r="W17">
        <v>1</v>
      </c>
      <c r="X17">
        <v>0</v>
      </c>
      <c r="Y17">
        <v>0</v>
      </c>
      <c r="Z17">
        <v>0</v>
      </c>
      <c r="AA17">
        <v>1</v>
      </c>
      <c r="AB17">
        <v>0</v>
      </c>
      <c r="AC17" t="s">
        <v>110</v>
      </c>
      <c r="AD17">
        <f t="shared" si="0"/>
        <v>4</v>
      </c>
      <c r="AE17">
        <f t="shared" si="1"/>
        <v>0</v>
      </c>
      <c r="AF17">
        <f t="shared" si="2"/>
        <v>1</v>
      </c>
      <c r="AG17">
        <f t="shared" si="3"/>
        <v>3</v>
      </c>
      <c r="AJ17" t="s">
        <v>77</v>
      </c>
      <c r="AW17" t="s">
        <v>78</v>
      </c>
      <c r="BB17" t="s">
        <v>79</v>
      </c>
      <c r="BD17" t="s">
        <v>79</v>
      </c>
      <c r="BE17" t="s">
        <v>79</v>
      </c>
      <c r="BK17" t="str">
        <f t="shared" si="4"/>
        <v xml:space="preserve">ESMATE_P / FORTALECIMIENTO INFANCIA / Nuevo modelo de la media / Ruta de Acompañamiento Integral / Acompañamiento diferenciado inglés / </v>
      </c>
    </row>
    <row r="18" spans="1:63">
      <c r="A18">
        <v>111001009652</v>
      </c>
      <c r="B18" t="s">
        <v>116</v>
      </c>
      <c r="C18" t="s">
        <v>70</v>
      </c>
      <c r="E18" t="s">
        <v>81</v>
      </c>
      <c r="F18" t="s">
        <v>117</v>
      </c>
      <c r="H18">
        <v>19</v>
      </c>
      <c r="I18">
        <v>38</v>
      </c>
      <c r="J18">
        <v>30</v>
      </c>
      <c r="K18">
        <v>10</v>
      </c>
      <c r="L18">
        <v>2</v>
      </c>
      <c r="M18">
        <v>12</v>
      </c>
      <c r="N18">
        <v>261.66666666666703</v>
      </c>
      <c r="O18">
        <v>266.02122015915103</v>
      </c>
      <c r="P18">
        <v>271.09381947532199</v>
      </c>
      <c r="Q18" t="s">
        <v>73</v>
      </c>
      <c r="R18" t="s">
        <v>74</v>
      </c>
      <c r="S18" t="s">
        <v>75</v>
      </c>
      <c r="T18">
        <v>8.4266686249064104</v>
      </c>
      <c r="U18">
        <v>237</v>
      </c>
      <c r="V18">
        <v>111001009652</v>
      </c>
      <c r="W18">
        <v>0</v>
      </c>
      <c r="X18">
        <v>1</v>
      </c>
      <c r="Y18">
        <v>0</v>
      </c>
      <c r="Z18">
        <v>0</v>
      </c>
      <c r="AA18">
        <v>0</v>
      </c>
      <c r="AB18">
        <v>1</v>
      </c>
      <c r="AC18" t="s">
        <v>104</v>
      </c>
      <c r="AD18">
        <f t="shared" si="0"/>
        <v>5</v>
      </c>
      <c r="AE18">
        <f t="shared" si="1"/>
        <v>3</v>
      </c>
      <c r="AF18">
        <f t="shared" si="2"/>
        <v>1</v>
      </c>
      <c r="AG18">
        <f t="shared" si="3"/>
        <v>1</v>
      </c>
      <c r="AI18" t="s">
        <v>77</v>
      </c>
      <c r="AQ18" t="s">
        <v>84</v>
      </c>
      <c r="AS18" t="s">
        <v>84</v>
      </c>
      <c r="AT18" t="s">
        <v>84</v>
      </c>
      <c r="AW18" t="s">
        <v>78</v>
      </c>
      <c r="BE18" t="s">
        <v>79</v>
      </c>
      <c r="BK18" t="str">
        <f t="shared" si="4"/>
        <v xml:space="preserve">Nivelación de aprendizajes desde la secundaria / Asistencia tránsito efectivo / Olimpiadas STEM / ESMATE_P / Acompañamiento diferenciado inglés / </v>
      </c>
    </row>
    <row r="19" spans="1:63">
      <c r="A19">
        <v>111001009831</v>
      </c>
      <c r="B19" t="s">
        <v>118</v>
      </c>
      <c r="C19" t="s">
        <v>70</v>
      </c>
      <c r="E19" t="s">
        <v>81</v>
      </c>
      <c r="F19" t="s">
        <v>119</v>
      </c>
      <c r="H19">
        <v>38</v>
      </c>
      <c r="I19">
        <v>31</v>
      </c>
      <c r="J19">
        <v>25</v>
      </c>
      <c r="K19">
        <v>7</v>
      </c>
      <c r="L19">
        <v>0</v>
      </c>
      <c r="M19">
        <v>7</v>
      </c>
      <c r="N19">
        <v>261.538461538462</v>
      </c>
      <c r="O19">
        <v>258.07692307692298</v>
      </c>
      <c r="P19">
        <v>260</v>
      </c>
      <c r="Q19" t="s">
        <v>89</v>
      </c>
      <c r="R19" t="s">
        <v>97</v>
      </c>
      <c r="S19" t="s">
        <v>90</v>
      </c>
      <c r="T19">
        <v>10.6176826111982</v>
      </c>
      <c r="U19">
        <v>154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 t="s">
        <v>98</v>
      </c>
      <c r="AD19">
        <f t="shared" si="0"/>
        <v>5</v>
      </c>
      <c r="AE19">
        <f t="shared" si="1"/>
        <v>3</v>
      </c>
      <c r="AF19">
        <f t="shared" si="2"/>
        <v>1</v>
      </c>
      <c r="AG19">
        <f t="shared" si="3"/>
        <v>1</v>
      </c>
      <c r="AH19" t="s">
        <v>77</v>
      </c>
      <c r="AO19" t="s">
        <v>84</v>
      </c>
      <c r="AP19" t="s">
        <v>84</v>
      </c>
      <c r="AT19" t="s">
        <v>84</v>
      </c>
      <c r="AW19" t="s">
        <v>78</v>
      </c>
      <c r="BE19" t="s">
        <v>79</v>
      </c>
      <c r="BK19" t="str">
        <f t="shared" si="4"/>
        <v xml:space="preserve">Ambientes Virtuales para el Aprendizaje  de la Matemáticas (IA o Plataformas) / Manuales de lectura (4°-8°) / Olimpiadas STEM / ESMATE_P / Acompañamiento diferenciado inglés / </v>
      </c>
    </row>
    <row r="20" spans="1:63">
      <c r="A20">
        <v>111001009971</v>
      </c>
      <c r="B20" t="s">
        <v>120</v>
      </c>
      <c r="C20" t="s">
        <v>70</v>
      </c>
      <c r="E20" t="s">
        <v>81</v>
      </c>
      <c r="F20" t="s">
        <v>88</v>
      </c>
      <c r="H20">
        <v>35</v>
      </c>
      <c r="I20">
        <v>32</v>
      </c>
      <c r="J20">
        <v>21</v>
      </c>
      <c r="K20">
        <v>12</v>
      </c>
      <c r="L20">
        <v>0</v>
      </c>
      <c r="M20">
        <v>12</v>
      </c>
      <c r="N20">
        <v>261.538461538462</v>
      </c>
      <c r="O20">
        <v>269.230769230769</v>
      </c>
      <c r="P20">
        <v>268.461538461538</v>
      </c>
      <c r="Q20" t="s">
        <v>73</v>
      </c>
      <c r="R20" t="s">
        <v>74</v>
      </c>
      <c r="S20" t="s">
        <v>75</v>
      </c>
      <c r="T20">
        <v>6.9108919984162496</v>
      </c>
      <c r="U20">
        <v>292</v>
      </c>
      <c r="W20">
        <v>0</v>
      </c>
      <c r="X20">
        <v>0</v>
      </c>
      <c r="Y20">
        <v>0</v>
      </c>
      <c r="Z20">
        <v>0</v>
      </c>
      <c r="AA20">
        <v>0</v>
      </c>
      <c r="AB20">
        <v>1</v>
      </c>
      <c r="AC20" t="s">
        <v>83</v>
      </c>
      <c r="AD20">
        <f t="shared" si="0"/>
        <v>5</v>
      </c>
      <c r="AE20">
        <f t="shared" si="1"/>
        <v>1</v>
      </c>
      <c r="AF20">
        <f t="shared" si="2"/>
        <v>1</v>
      </c>
      <c r="AG20">
        <f t="shared" si="3"/>
        <v>3</v>
      </c>
      <c r="AJ20" t="s">
        <v>77</v>
      </c>
      <c r="AT20" t="s">
        <v>84</v>
      </c>
      <c r="AW20" t="s">
        <v>78</v>
      </c>
      <c r="AX20" t="s">
        <v>79</v>
      </c>
      <c r="BD20" t="s">
        <v>79</v>
      </c>
      <c r="BE20" t="s">
        <v>79</v>
      </c>
      <c r="BK20" t="str">
        <f t="shared" si="4"/>
        <v xml:space="preserve">Olimpiadas STEM / ESMATE_P / Nuevo modelo de la media / Ruta de Acompañamiento Integral / Acompañamiento diferenciado inglés / </v>
      </c>
    </row>
    <row r="21" spans="1:63">
      <c r="A21">
        <v>111001010031</v>
      </c>
      <c r="B21" t="s">
        <v>121</v>
      </c>
      <c r="C21" t="s">
        <v>70</v>
      </c>
      <c r="E21" t="s">
        <v>81</v>
      </c>
      <c r="F21" t="s">
        <v>106</v>
      </c>
      <c r="H21">
        <v>31</v>
      </c>
      <c r="I21">
        <v>37</v>
      </c>
      <c r="J21">
        <v>23</v>
      </c>
      <c r="K21">
        <v>9</v>
      </c>
      <c r="L21">
        <v>0</v>
      </c>
      <c r="M21">
        <v>9</v>
      </c>
      <c r="N21">
        <v>251.62153846153799</v>
      </c>
      <c r="O21">
        <v>260.85733649610302</v>
      </c>
      <c r="P21">
        <v>263.112980769231</v>
      </c>
      <c r="Q21" t="s">
        <v>73</v>
      </c>
      <c r="R21" t="s">
        <v>97</v>
      </c>
      <c r="S21" t="s">
        <v>75</v>
      </c>
      <c r="T21">
        <v>8.2796773076710792</v>
      </c>
      <c r="U21">
        <v>243</v>
      </c>
      <c r="W21">
        <v>0</v>
      </c>
      <c r="X21">
        <v>0</v>
      </c>
      <c r="Y21">
        <v>0</v>
      </c>
      <c r="Z21">
        <v>0</v>
      </c>
      <c r="AA21">
        <v>0</v>
      </c>
      <c r="AB21">
        <v>1</v>
      </c>
      <c r="AC21" t="s">
        <v>83</v>
      </c>
      <c r="AD21">
        <f t="shared" si="0"/>
        <v>5</v>
      </c>
      <c r="AE21">
        <f t="shared" si="1"/>
        <v>1</v>
      </c>
      <c r="AF21">
        <f t="shared" si="2"/>
        <v>2</v>
      </c>
      <c r="AG21">
        <f t="shared" si="3"/>
        <v>2</v>
      </c>
      <c r="AH21" t="s">
        <v>77</v>
      </c>
      <c r="AJ21" t="s">
        <v>77</v>
      </c>
      <c r="AV21" t="s">
        <v>84</v>
      </c>
      <c r="AW21" t="s">
        <v>78</v>
      </c>
      <c r="BA21" t="s">
        <v>79</v>
      </c>
      <c r="BC21" t="s">
        <v>79</v>
      </c>
      <c r="BK21" t="str">
        <f t="shared" si="4"/>
        <v xml:space="preserve">Prest-Math para la enseñanza de las matemáticas_P / ESMATE_P / NIDOS -  FORTALECIMIENTO  / PFLE-ATAL / </v>
      </c>
    </row>
    <row r="22" spans="1:63">
      <c r="A22">
        <v>111001010251</v>
      </c>
      <c r="B22" t="s">
        <v>122</v>
      </c>
      <c r="C22" t="s">
        <v>70</v>
      </c>
      <c r="E22" t="s">
        <v>81</v>
      </c>
      <c r="F22" t="s">
        <v>117</v>
      </c>
      <c r="H22">
        <v>25</v>
      </c>
      <c r="I22">
        <v>32</v>
      </c>
      <c r="J22">
        <v>30</v>
      </c>
      <c r="K22">
        <v>12</v>
      </c>
      <c r="L22">
        <v>1</v>
      </c>
      <c r="M22">
        <v>13</v>
      </c>
      <c r="N22">
        <v>260.902273826802</v>
      </c>
      <c r="O22">
        <v>260.40337711069401</v>
      </c>
      <c r="P22">
        <v>266.14529914529902</v>
      </c>
      <c r="Q22" t="s">
        <v>73</v>
      </c>
      <c r="R22" t="s">
        <v>97</v>
      </c>
      <c r="S22" t="s">
        <v>75</v>
      </c>
      <c r="T22">
        <v>9.4613373974002197</v>
      </c>
      <c r="U22">
        <v>202</v>
      </c>
      <c r="W22">
        <v>0</v>
      </c>
      <c r="X22">
        <v>0</v>
      </c>
      <c r="Y22">
        <v>0</v>
      </c>
      <c r="Z22">
        <v>0</v>
      </c>
      <c r="AA22">
        <v>0</v>
      </c>
      <c r="AB22">
        <v>1</v>
      </c>
      <c r="AC22" t="s">
        <v>83</v>
      </c>
      <c r="AD22">
        <f t="shared" si="0"/>
        <v>5</v>
      </c>
      <c r="AE22">
        <f t="shared" si="1"/>
        <v>1</v>
      </c>
      <c r="AF22">
        <f t="shared" si="2"/>
        <v>0</v>
      </c>
      <c r="AG22">
        <f t="shared" si="3"/>
        <v>4</v>
      </c>
      <c r="AO22" t="s">
        <v>84</v>
      </c>
      <c r="AW22" t="s">
        <v>78</v>
      </c>
      <c r="AX22" t="s">
        <v>79</v>
      </c>
      <c r="BA22" t="s">
        <v>79</v>
      </c>
      <c r="BC22" t="s">
        <v>79</v>
      </c>
      <c r="BH22" t="s">
        <v>79</v>
      </c>
      <c r="BK22" t="str">
        <f t="shared" si="4"/>
        <v xml:space="preserve">Ambientes Virtuales para el Aprendizaje  de la Matemáticas (IA o Plataformas) / ESMATE_P / NIDOS -  FORTALECIMIENTO  / PFLE-ATAL / Modelo educativo bilingüe (inglés-francés) / </v>
      </c>
    </row>
    <row r="23" spans="1:63">
      <c r="A23">
        <v>111001010421</v>
      </c>
      <c r="B23" t="s">
        <v>123</v>
      </c>
      <c r="C23" t="s">
        <v>70</v>
      </c>
      <c r="E23" t="s">
        <v>71</v>
      </c>
      <c r="F23" t="s">
        <v>92</v>
      </c>
      <c r="H23">
        <v>16</v>
      </c>
      <c r="I23">
        <v>33</v>
      </c>
      <c r="J23">
        <v>30</v>
      </c>
      <c r="K23">
        <v>20</v>
      </c>
      <c r="L23">
        <v>1</v>
      </c>
      <c r="M23">
        <v>21</v>
      </c>
      <c r="N23">
        <v>273.07692307692298</v>
      </c>
      <c r="O23">
        <v>278.84615384615398</v>
      </c>
      <c r="P23">
        <v>284.230769230769</v>
      </c>
      <c r="Q23" t="s">
        <v>73</v>
      </c>
      <c r="R23" t="s">
        <v>94</v>
      </c>
      <c r="S23" t="s">
        <v>75</v>
      </c>
      <c r="T23">
        <v>9.3869932853600293</v>
      </c>
      <c r="U23">
        <v>208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 t="s">
        <v>76</v>
      </c>
      <c r="AD23">
        <f t="shared" si="0"/>
        <v>5</v>
      </c>
      <c r="AE23">
        <f t="shared" si="1"/>
        <v>0</v>
      </c>
      <c r="AF23">
        <f t="shared" si="2"/>
        <v>3</v>
      </c>
      <c r="AG23">
        <f t="shared" si="3"/>
        <v>2</v>
      </c>
      <c r="AH23" t="s">
        <v>77</v>
      </c>
      <c r="AI23" t="s">
        <v>77</v>
      </c>
      <c r="AJ23" t="s">
        <v>77</v>
      </c>
      <c r="AW23" t="s">
        <v>78</v>
      </c>
      <c r="AZ23" t="s">
        <v>79</v>
      </c>
      <c r="BE23" t="s">
        <v>79</v>
      </c>
      <c r="BK23" t="str">
        <f t="shared" si="4"/>
        <v xml:space="preserve">ESMATE_P / RINCÓN LISTOS A JUGAR / Acompañamiento diferenciado inglés / </v>
      </c>
    </row>
    <row r="24" spans="1:63">
      <c r="A24">
        <v>111001010731</v>
      </c>
      <c r="B24" t="s">
        <v>124</v>
      </c>
      <c r="C24" t="s">
        <v>70</v>
      </c>
      <c r="E24" t="s">
        <v>81</v>
      </c>
      <c r="F24" t="s">
        <v>125</v>
      </c>
      <c r="H24">
        <v>30</v>
      </c>
      <c r="I24">
        <v>34</v>
      </c>
      <c r="J24">
        <v>27</v>
      </c>
      <c r="K24">
        <v>8</v>
      </c>
      <c r="L24">
        <v>1</v>
      </c>
      <c r="M24">
        <v>9</v>
      </c>
      <c r="N24">
        <v>262.69230769230802</v>
      </c>
      <c r="O24">
        <v>262.55095332018402</v>
      </c>
      <c r="P24">
        <v>258.461538461538</v>
      </c>
      <c r="Q24" t="s">
        <v>93</v>
      </c>
      <c r="R24" t="s">
        <v>97</v>
      </c>
      <c r="S24" t="s">
        <v>90</v>
      </c>
      <c r="T24">
        <v>12.608488161238199</v>
      </c>
      <c r="U24">
        <v>96</v>
      </c>
      <c r="W24">
        <v>0</v>
      </c>
      <c r="X24">
        <v>0</v>
      </c>
      <c r="Y24">
        <v>0</v>
      </c>
      <c r="Z24">
        <v>1</v>
      </c>
      <c r="AA24">
        <v>0</v>
      </c>
      <c r="AB24">
        <v>0</v>
      </c>
      <c r="AC24" t="s">
        <v>98</v>
      </c>
      <c r="AD24">
        <f t="shared" si="0"/>
        <v>5</v>
      </c>
      <c r="AE24">
        <f t="shared" si="1"/>
        <v>3</v>
      </c>
      <c r="AF24">
        <f t="shared" si="2"/>
        <v>1</v>
      </c>
      <c r="AG24">
        <f t="shared" si="3"/>
        <v>1</v>
      </c>
      <c r="AH24" t="s">
        <v>77</v>
      </c>
      <c r="AO24" t="s">
        <v>84</v>
      </c>
      <c r="AT24" t="s">
        <v>84</v>
      </c>
      <c r="AV24" t="s">
        <v>84</v>
      </c>
      <c r="AW24" t="s">
        <v>78</v>
      </c>
      <c r="BB24" t="s">
        <v>79</v>
      </c>
      <c r="BK24" t="str">
        <f t="shared" si="4"/>
        <v xml:space="preserve">Ambientes Virtuales para el Aprendizaje  de la Matemáticas (IA o Plataformas) / Olimpiadas STEM / Prest-Math para la enseñanza de las matemáticas_P / ESMATE_P / FORTALECIMIENTO INFANCIA / </v>
      </c>
    </row>
    <row r="25" spans="1:63">
      <c r="A25">
        <v>111001010740</v>
      </c>
      <c r="B25" t="s">
        <v>126</v>
      </c>
      <c r="C25" t="s">
        <v>70</v>
      </c>
      <c r="E25" t="s">
        <v>71</v>
      </c>
      <c r="F25" t="s">
        <v>88</v>
      </c>
      <c r="H25">
        <v>20</v>
      </c>
      <c r="I25">
        <v>29</v>
      </c>
      <c r="J25">
        <v>32</v>
      </c>
      <c r="K25">
        <v>16</v>
      </c>
      <c r="L25">
        <v>3</v>
      </c>
      <c r="M25">
        <v>19</v>
      </c>
      <c r="N25">
        <v>279.230769230769</v>
      </c>
      <c r="O25">
        <v>281.92307692307702</v>
      </c>
      <c r="P25">
        <v>284.18893387314398</v>
      </c>
      <c r="Q25" t="s">
        <v>73</v>
      </c>
      <c r="R25" t="s">
        <v>94</v>
      </c>
      <c r="S25" t="s">
        <v>75</v>
      </c>
      <c r="T25">
        <v>5.9077221294771203</v>
      </c>
      <c r="U25">
        <v>333</v>
      </c>
      <c r="W25">
        <v>0</v>
      </c>
      <c r="X25">
        <v>0</v>
      </c>
      <c r="Y25">
        <v>0</v>
      </c>
      <c r="Z25">
        <v>0</v>
      </c>
      <c r="AA25">
        <v>1</v>
      </c>
      <c r="AB25">
        <v>0</v>
      </c>
      <c r="AC25" t="s">
        <v>76</v>
      </c>
      <c r="AD25">
        <f t="shared" si="0"/>
        <v>5</v>
      </c>
      <c r="AE25">
        <f t="shared" si="1"/>
        <v>0</v>
      </c>
      <c r="AF25">
        <f t="shared" si="2"/>
        <v>2</v>
      </c>
      <c r="AG25">
        <f t="shared" si="3"/>
        <v>3</v>
      </c>
      <c r="AH25" t="s">
        <v>77</v>
      </c>
      <c r="AI25" t="s">
        <v>77</v>
      </c>
      <c r="AW25" t="s">
        <v>78</v>
      </c>
      <c r="AX25" t="s">
        <v>79</v>
      </c>
      <c r="BH25" t="s">
        <v>79</v>
      </c>
      <c r="BJ25" t="s">
        <v>79</v>
      </c>
      <c r="BK25" t="str">
        <f t="shared" si="4"/>
        <v xml:space="preserve">ESMATE_P / Modelo educativo bilingüe (inglés-francés) / </v>
      </c>
    </row>
    <row r="26" spans="1:63">
      <c r="A26">
        <v>111001010839</v>
      </c>
      <c r="B26" t="s">
        <v>127</v>
      </c>
      <c r="C26" t="s">
        <v>70</v>
      </c>
      <c r="E26" t="s">
        <v>81</v>
      </c>
      <c r="F26" t="s">
        <v>119</v>
      </c>
      <c r="H26">
        <v>45</v>
      </c>
      <c r="I26">
        <v>32</v>
      </c>
      <c r="J26">
        <v>18</v>
      </c>
      <c r="K26">
        <v>5</v>
      </c>
      <c r="L26">
        <v>0</v>
      </c>
      <c r="M26">
        <v>5</v>
      </c>
      <c r="N26">
        <v>268.84615384615398</v>
      </c>
      <c r="O26">
        <v>261.92307692307702</v>
      </c>
      <c r="P26">
        <v>250.38461538461499</v>
      </c>
      <c r="Q26" t="s">
        <v>93</v>
      </c>
      <c r="R26" t="s">
        <v>102</v>
      </c>
      <c r="S26" t="s">
        <v>107</v>
      </c>
      <c r="T26">
        <v>24.492728656818699</v>
      </c>
      <c r="U26">
        <v>6</v>
      </c>
      <c r="W26">
        <v>1</v>
      </c>
      <c r="X26">
        <v>0</v>
      </c>
      <c r="Y26">
        <v>0</v>
      </c>
      <c r="Z26">
        <v>1</v>
      </c>
      <c r="AA26">
        <v>0</v>
      </c>
      <c r="AB26">
        <v>0</v>
      </c>
      <c r="AC26" t="s">
        <v>110</v>
      </c>
      <c r="AD26">
        <f t="shared" si="0"/>
        <v>4</v>
      </c>
      <c r="AE26">
        <f t="shared" si="1"/>
        <v>1</v>
      </c>
      <c r="AF26">
        <f t="shared" si="2"/>
        <v>2</v>
      </c>
      <c r="AG26">
        <f t="shared" si="3"/>
        <v>1</v>
      </c>
      <c r="AH26" t="s">
        <v>77</v>
      </c>
      <c r="AJ26" t="s">
        <v>77</v>
      </c>
      <c r="AT26" t="s">
        <v>84</v>
      </c>
      <c r="AW26" t="s">
        <v>78</v>
      </c>
      <c r="BC26" t="s">
        <v>79</v>
      </c>
      <c r="BK26" t="str">
        <f t="shared" si="4"/>
        <v xml:space="preserve">Olimpiadas STEM / ESMATE_P / PFLE-ATAL / </v>
      </c>
    </row>
    <row r="27" spans="1:63">
      <c r="A27">
        <v>111001010910</v>
      </c>
      <c r="B27" t="s">
        <v>128</v>
      </c>
      <c r="C27" t="s">
        <v>70</v>
      </c>
      <c r="E27" t="s">
        <v>71</v>
      </c>
      <c r="F27" t="s">
        <v>82</v>
      </c>
      <c r="H27">
        <v>10</v>
      </c>
      <c r="I27">
        <v>28</v>
      </c>
      <c r="J27">
        <v>37</v>
      </c>
      <c r="K27">
        <v>23</v>
      </c>
      <c r="L27">
        <v>3</v>
      </c>
      <c r="M27">
        <v>26</v>
      </c>
      <c r="N27">
        <v>284.61538461538498</v>
      </c>
      <c r="O27">
        <v>285.769230769231</v>
      </c>
      <c r="P27">
        <v>283.84615384615398</v>
      </c>
      <c r="Q27" t="s">
        <v>89</v>
      </c>
      <c r="R27" t="s">
        <v>94</v>
      </c>
      <c r="S27" t="s">
        <v>90</v>
      </c>
      <c r="T27">
        <v>16.176453838361201</v>
      </c>
      <c r="U27">
        <v>35</v>
      </c>
      <c r="W27">
        <v>1</v>
      </c>
      <c r="X27">
        <v>0</v>
      </c>
      <c r="Y27">
        <v>0</v>
      </c>
      <c r="Z27">
        <v>0</v>
      </c>
      <c r="AA27">
        <v>1</v>
      </c>
      <c r="AB27">
        <v>0</v>
      </c>
      <c r="AC27" t="s">
        <v>110</v>
      </c>
      <c r="AD27">
        <f t="shared" si="0"/>
        <v>4</v>
      </c>
      <c r="AE27">
        <f t="shared" si="1"/>
        <v>1</v>
      </c>
      <c r="AF27">
        <f t="shared" si="2"/>
        <v>3</v>
      </c>
      <c r="AG27">
        <f t="shared" si="3"/>
        <v>0</v>
      </c>
      <c r="AH27" t="s">
        <v>77</v>
      </c>
      <c r="AI27" t="s">
        <v>77</v>
      </c>
      <c r="AJ27" t="s">
        <v>77</v>
      </c>
      <c r="AT27" t="s">
        <v>84</v>
      </c>
      <c r="AW27" t="s">
        <v>78</v>
      </c>
      <c r="BK27" t="str">
        <f t="shared" si="4"/>
        <v xml:space="preserve">Olimpiadas STEM / ESMATE_P / </v>
      </c>
    </row>
    <row r="28" spans="1:63">
      <c r="A28">
        <v>111001010928</v>
      </c>
      <c r="B28" t="s">
        <v>129</v>
      </c>
      <c r="C28" t="s">
        <v>70</v>
      </c>
      <c r="E28" t="s">
        <v>81</v>
      </c>
      <c r="F28" t="s">
        <v>130</v>
      </c>
      <c r="H28">
        <v>26</v>
      </c>
      <c r="I28">
        <v>41</v>
      </c>
      <c r="J28">
        <v>21</v>
      </c>
      <c r="K28">
        <v>10</v>
      </c>
      <c r="L28">
        <v>2</v>
      </c>
      <c r="M28">
        <v>12</v>
      </c>
      <c r="N28">
        <v>260.769230769231</v>
      </c>
      <c r="O28">
        <v>260.38461538461502</v>
      </c>
      <c r="P28">
        <v>264.230769230769</v>
      </c>
      <c r="Q28" t="s">
        <v>73</v>
      </c>
      <c r="R28" t="s">
        <v>97</v>
      </c>
      <c r="S28" t="s">
        <v>75</v>
      </c>
      <c r="T28">
        <v>7.8971602606284401</v>
      </c>
      <c r="U28">
        <v>263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  <c r="AC28" t="s">
        <v>83</v>
      </c>
      <c r="AD28">
        <f t="shared" si="0"/>
        <v>5</v>
      </c>
      <c r="AE28">
        <f t="shared" si="1"/>
        <v>1</v>
      </c>
      <c r="AF28">
        <f t="shared" si="2"/>
        <v>2</v>
      </c>
      <c r="AG28">
        <f t="shared" si="3"/>
        <v>2</v>
      </c>
      <c r="AH28" t="s">
        <v>77</v>
      </c>
      <c r="AJ28" t="s">
        <v>77</v>
      </c>
      <c r="AT28" t="s">
        <v>84</v>
      </c>
      <c r="AW28" t="s">
        <v>78</v>
      </c>
      <c r="BC28" t="s">
        <v>79</v>
      </c>
      <c r="BD28" t="s">
        <v>79</v>
      </c>
      <c r="BK28" t="str">
        <f t="shared" si="4"/>
        <v xml:space="preserve">Olimpiadas STEM / ESMATE_P / PFLE-ATAL / Nuevo modelo de la media / Ruta de Acompañamiento Integral / </v>
      </c>
    </row>
    <row r="29" spans="1:63">
      <c r="A29">
        <v>111001011011</v>
      </c>
      <c r="B29" t="s">
        <v>131</v>
      </c>
      <c r="C29" t="s">
        <v>70</v>
      </c>
      <c r="E29" t="s">
        <v>71</v>
      </c>
      <c r="F29" t="s">
        <v>117</v>
      </c>
      <c r="H29">
        <v>19</v>
      </c>
      <c r="I29">
        <v>35</v>
      </c>
      <c r="J29">
        <v>32</v>
      </c>
      <c r="K29">
        <v>12</v>
      </c>
      <c r="L29">
        <v>2</v>
      </c>
      <c r="M29">
        <v>14</v>
      </c>
      <c r="N29">
        <v>279.63160333642298</v>
      </c>
      <c r="O29">
        <v>274.26475131294399</v>
      </c>
      <c r="P29">
        <v>287.32084155161101</v>
      </c>
      <c r="Q29" t="s">
        <v>73</v>
      </c>
      <c r="R29" t="s">
        <v>94</v>
      </c>
      <c r="S29" t="s">
        <v>75</v>
      </c>
      <c r="T29">
        <v>6.3196809580314701</v>
      </c>
      <c r="U29">
        <v>312</v>
      </c>
      <c r="W29">
        <v>0</v>
      </c>
      <c r="X29">
        <v>0</v>
      </c>
      <c r="Y29">
        <v>0</v>
      </c>
      <c r="Z29">
        <v>0</v>
      </c>
      <c r="AA29">
        <v>1</v>
      </c>
      <c r="AB29">
        <v>0</v>
      </c>
      <c r="AC29" t="s">
        <v>76</v>
      </c>
      <c r="AD29">
        <f t="shared" si="0"/>
        <v>5</v>
      </c>
      <c r="AE29">
        <f t="shared" si="1"/>
        <v>0</v>
      </c>
      <c r="AF29">
        <f t="shared" si="2"/>
        <v>5</v>
      </c>
      <c r="AG29">
        <f t="shared" si="3"/>
        <v>0</v>
      </c>
      <c r="AH29" t="s">
        <v>77</v>
      </c>
      <c r="AI29" t="s">
        <v>77</v>
      </c>
      <c r="AJ29" t="s">
        <v>77</v>
      </c>
      <c r="AK29" t="s">
        <v>77</v>
      </c>
      <c r="AL29" t="s">
        <v>77</v>
      </c>
      <c r="AW29" t="s">
        <v>78</v>
      </c>
      <c r="BK29" t="str">
        <f t="shared" si="4"/>
        <v xml:space="preserve">ESMATE_P / </v>
      </c>
    </row>
    <row r="30" spans="1:63">
      <c r="A30">
        <v>111001011029</v>
      </c>
      <c r="B30" t="s">
        <v>132</v>
      </c>
      <c r="C30" t="s">
        <v>70</v>
      </c>
      <c r="E30" t="s">
        <v>81</v>
      </c>
      <c r="F30" t="s">
        <v>130</v>
      </c>
      <c r="H30">
        <v>28</v>
      </c>
      <c r="I30">
        <v>49</v>
      </c>
      <c r="J30">
        <v>20</v>
      </c>
      <c r="K30">
        <v>3</v>
      </c>
      <c r="L30">
        <v>0</v>
      </c>
      <c r="M30">
        <v>3</v>
      </c>
      <c r="N30">
        <v>267.30769230769198</v>
      </c>
      <c r="O30">
        <v>272.69230769230802</v>
      </c>
      <c r="P30">
        <v>265.769230769231</v>
      </c>
      <c r="Q30" t="s">
        <v>93</v>
      </c>
      <c r="R30" t="s">
        <v>97</v>
      </c>
      <c r="S30" t="s">
        <v>90</v>
      </c>
      <c r="T30">
        <v>11.7516605989362</v>
      </c>
      <c r="U30">
        <v>120</v>
      </c>
      <c r="W30">
        <v>0</v>
      </c>
      <c r="X30">
        <v>0</v>
      </c>
      <c r="Y30">
        <v>0</v>
      </c>
      <c r="Z30">
        <v>1</v>
      </c>
      <c r="AA30">
        <v>0</v>
      </c>
      <c r="AB30">
        <v>0</v>
      </c>
      <c r="AC30" t="s">
        <v>98</v>
      </c>
      <c r="AD30">
        <f t="shared" si="0"/>
        <v>6</v>
      </c>
      <c r="AE30">
        <f t="shared" si="1"/>
        <v>3</v>
      </c>
      <c r="AF30">
        <f t="shared" si="2"/>
        <v>0</v>
      </c>
      <c r="AG30">
        <f t="shared" si="3"/>
        <v>3</v>
      </c>
      <c r="AO30" t="s">
        <v>84</v>
      </c>
      <c r="AP30" t="s">
        <v>84</v>
      </c>
      <c r="AT30" t="s">
        <v>84</v>
      </c>
      <c r="AW30" t="s">
        <v>78</v>
      </c>
      <c r="BA30" t="s">
        <v>79</v>
      </c>
      <c r="BD30" t="s">
        <v>79</v>
      </c>
      <c r="BE30" t="s">
        <v>79</v>
      </c>
      <c r="BK30" t="str">
        <f t="shared" si="4"/>
        <v xml:space="preserve">Ambientes Virtuales para el Aprendizaje  de la Matemáticas (IA o Plataformas) / Manuales de lectura (4°-8°) / Olimpiadas STEM / ESMATE_P / NIDOS -  FORTALECIMIENTO  / Nuevo modelo de la media / Ruta de Acompañamiento Integral / Acompañamiento diferenciado inglés / </v>
      </c>
    </row>
    <row r="31" spans="1:63">
      <c r="A31">
        <v>111001011045</v>
      </c>
      <c r="B31" t="s">
        <v>133</v>
      </c>
      <c r="C31" t="s">
        <v>70</v>
      </c>
      <c r="E31" t="s">
        <v>71</v>
      </c>
      <c r="F31" t="s">
        <v>72</v>
      </c>
      <c r="H31">
        <v>18</v>
      </c>
      <c r="I31">
        <v>41</v>
      </c>
      <c r="J31">
        <v>23</v>
      </c>
      <c r="K31">
        <v>15</v>
      </c>
      <c r="L31">
        <v>4</v>
      </c>
      <c r="M31">
        <v>19</v>
      </c>
      <c r="N31">
        <v>273.84615384615398</v>
      </c>
      <c r="O31">
        <v>274.61538461538498</v>
      </c>
      <c r="P31">
        <v>280.38461538461502</v>
      </c>
      <c r="Q31" t="s">
        <v>73</v>
      </c>
      <c r="R31" t="s">
        <v>94</v>
      </c>
      <c r="S31" t="s">
        <v>75</v>
      </c>
      <c r="T31">
        <v>5.1746249388173204</v>
      </c>
      <c r="U31">
        <v>355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 t="s">
        <v>76</v>
      </c>
      <c r="AD31">
        <f t="shared" si="0"/>
        <v>5</v>
      </c>
      <c r="AE31">
        <f t="shared" si="1"/>
        <v>0</v>
      </c>
      <c r="AF31">
        <f t="shared" si="2"/>
        <v>3</v>
      </c>
      <c r="AG31">
        <f t="shared" si="3"/>
        <v>2</v>
      </c>
      <c r="AH31" t="s">
        <v>77</v>
      </c>
      <c r="AI31" t="s">
        <v>77</v>
      </c>
      <c r="AJ31" t="s">
        <v>77</v>
      </c>
      <c r="AW31" t="s">
        <v>78</v>
      </c>
      <c r="AZ31" t="s">
        <v>79</v>
      </c>
      <c r="BD31" t="s">
        <v>79</v>
      </c>
      <c r="BK31" t="str">
        <f t="shared" si="4"/>
        <v xml:space="preserve">ESMATE_P / RINCÓN LISTOS A JUGAR / Nuevo modelo de la media / Ruta de Acompañamiento Integral / </v>
      </c>
    </row>
    <row r="32" spans="1:63">
      <c r="A32">
        <v>111001011053</v>
      </c>
      <c r="B32" t="s">
        <v>134</v>
      </c>
      <c r="C32" t="s">
        <v>70</v>
      </c>
      <c r="E32" t="s">
        <v>81</v>
      </c>
      <c r="F32" t="s">
        <v>135</v>
      </c>
      <c r="H32">
        <v>25</v>
      </c>
      <c r="I32">
        <v>44</v>
      </c>
      <c r="J32">
        <v>16</v>
      </c>
      <c r="K32">
        <v>13</v>
      </c>
      <c r="L32">
        <v>3</v>
      </c>
      <c r="M32">
        <v>16</v>
      </c>
      <c r="N32">
        <v>255.769230769231</v>
      </c>
      <c r="O32">
        <v>255.23860398860401</v>
      </c>
      <c r="P32">
        <v>257.87393162393198</v>
      </c>
      <c r="Q32" t="s">
        <v>89</v>
      </c>
      <c r="R32" t="s">
        <v>102</v>
      </c>
      <c r="S32" t="s">
        <v>107</v>
      </c>
      <c r="T32">
        <v>16.889557105485299</v>
      </c>
      <c r="U32">
        <v>26</v>
      </c>
      <c r="W32">
        <v>1</v>
      </c>
      <c r="X32">
        <v>0</v>
      </c>
      <c r="Y32">
        <v>0</v>
      </c>
      <c r="Z32">
        <v>1</v>
      </c>
      <c r="AA32">
        <v>0</v>
      </c>
      <c r="AB32">
        <v>0</v>
      </c>
      <c r="AC32" t="s">
        <v>110</v>
      </c>
      <c r="AD32">
        <f t="shared" si="0"/>
        <v>4</v>
      </c>
      <c r="AE32">
        <f t="shared" si="1"/>
        <v>1</v>
      </c>
      <c r="AF32">
        <f t="shared" si="2"/>
        <v>1</v>
      </c>
      <c r="AG32">
        <f t="shared" si="3"/>
        <v>2</v>
      </c>
      <c r="AK32" t="s">
        <v>77</v>
      </c>
      <c r="AT32" t="s">
        <v>84</v>
      </c>
      <c r="AW32" t="s">
        <v>78</v>
      </c>
      <c r="BC32" t="s">
        <v>79</v>
      </c>
      <c r="BD32" t="s">
        <v>79</v>
      </c>
      <c r="BK32" t="str">
        <f t="shared" si="4"/>
        <v xml:space="preserve">Olimpiadas STEM / ESMATE_P / PFLE-ATAL / Nuevo modelo de la media / Ruta de Acompañamiento Integral / </v>
      </c>
    </row>
    <row r="33" spans="1:63">
      <c r="A33">
        <v>111001011070</v>
      </c>
      <c r="B33" t="s">
        <v>136</v>
      </c>
      <c r="C33" t="s">
        <v>70</v>
      </c>
      <c r="E33" t="s">
        <v>81</v>
      </c>
      <c r="F33" t="s">
        <v>88</v>
      </c>
      <c r="H33">
        <v>19</v>
      </c>
      <c r="I33">
        <v>31</v>
      </c>
      <c r="J33">
        <v>38</v>
      </c>
      <c r="K33">
        <v>9</v>
      </c>
      <c r="L33">
        <v>3</v>
      </c>
      <c r="M33">
        <v>12</v>
      </c>
      <c r="N33">
        <v>258.50961538461502</v>
      </c>
      <c r="O33">
        <v>267.42203742203702</v>
      </c>
      <c r="P33">
        <v>271.61858974359001</v>
      </c>
      <c r="Q33" t="s">
        <v>73</v>
      </c>
      <c r="R33" t="s">
        <v>74</v>
      </c>
      <c r="S33" t="s">
        <v>75</v>
      </c>
      <c r="T33">
        <v>8.0473690704441694</v>
      </c>
      <c r="U33">
        <v>254</v>
      </c>
      <c r="W33">
        <v>0</v>
      </c>
      <c r="X33">
        <v>0</v>
      </c>
      <c r="Y33">
        <v>0</v>
      </c>
      <c r="Z33">
        <v>0</v>
      </c>
      <c r="AA33">
        <v>0</v>
      </c>
      <c r="AB33">
        <v>1</v>
      </c>
      <c r="AC33" t="s">
        <v>83</v>
      </c>
      <c r="AD33">
        <f t="shared" si="0"/>
        <v>5</v>
      </c>
      <c r="AE33">
        <f t="shared" si="1"/>
        <v>2</v>
      </c>
      <c r="AF33">
        <f t="shared" si="2"/>
        <v>2</v>
      </c>
      <c r="AG33">
        <f t="shared" si="3"/>
        <v>1</v>
      </c>
      <c r="AH33" t="s">
        <v>77</v>
      </c>
      <c r="AJ33" t="s">
        <v>77</v>
      </c>
      <c r="AO33" t="s">
        <v>84</v>
      </c>
      <c r="AV33" t="s">
        <v>84</v>
      </c>
      <c r="AW33" t="s">
        <v>78</v>
      </c>
      <c r="BE33" t="s">
        <v>79</v>
      </c>
      <c r="BK33" t="str">
        <f t="shared" si="4"/>
        <v xml:space="preserve">Ambientes Virtuales para el Aprendizaje  de la Matemáticas (IA o Plataformas) / Prest-Math para la enseñanza de las matemáticas_P / ESMATE_P / Acompañamiento diferenciado inglés / </v>
      </c>
    </row>
    <row r="34" spans="1:63">
      <c r="A34">
        <v>111001011088</v>
      </c>
      <c r="B34" t="s">
        <v>137</v>
      </c>
      <c r="C34" t="s">
        <v>70</v>
      </c>
      <c r="E34" t="s">
        <v>81</v>
      </c>
      <c r="F34" t="s">
        <v>92</v>
      </c>
      <c r="H34">
        <v>27</v>
      </c>
      <c r="I34">
        <v>37</v>
      </c>
      <c r="J34">
        <v>20</v>
      </c>
      <c r="K34">
        <v>13</v>
      </c>
      <c r="L34">
        <v>3</v>
      </c>
      <c r="M34">
        <v>16</v>
      </c>
      <c r="N34">
        <v>256.92307692307702</v>
      </c>
      <c r="O34">
        <v>273.84615384615398</v>
      </c>
      <c r="P34">
        <v>268.07692307692298</v>
      </c>
      <c r="Q34" t="s">
        <v>73</v>
      </c>
      <c r="R34" t="s">
        <v>74</v>
      </c>
      <c r="S34" t="s">
        <v>75</v>
      </c>
      <c r="T34">
        <v>7.3087422137167097</v>
      </c>
      <c r="U34">
        <v>281</v>
      </c>
      <c r="W34">
        <v>0</v>
      </c>
      <c r="X34">
        <v>0</v>
      </c>
      <c r="Y34">
        <v>0</v>
      </c>
      <c r="Z34">
        <v>0</v>
      </c>
      <c r="AA34">
        <v>0</v>
      </c>
      <c r="AB34">
        <v>1</v>
      </c>
      <c r="AC34" t="s">
        <v>83</v>
      </c>
      <c r="AD34">
        <f t="shared" si="0"/>
        <v>5</v>
      </c>
      <c r="AE34">
        <f t="shared" si="1"/>
        <v>1</v>
      </c>
      <c r="AF34">
        <f t="shared" si="2"/>
        <v>3</v>
      </c>
      <c r="AG34">
        <f t="shared" si="3"/>
        <v>1</v>
      </c>
      <c r="AH34" t="s">
        <v>77</v>
      </c>
      <c r="AJ34" t="s">
        <v>77</v>
      </c>
      <c r="AK34" t="s">
        <v>77</v>
      </c>
      <c r="AV34" t="s">
        <v>84</v>
      </c>
      <c r="AW34" t="s">
        <v>78</v>
      </c>
      <c r="AZ34" t="s">
        <v>79</v>
      </c>
      <c r="BK34" t="str">
        <f t="shared" si="4"/>
        <v xml:space="preserve">Prest-Math para la enseñanza de las matemáticas_P / ESMATE_P / RINCÓN LISTOS A JUGAR / </v>
      </c>
    </row>
    <row r="35" spans="1:63">
      <c r="A35">
        <v>111001011274</v>
      </c>
      <c r="B35" t="s">
        <v>138</v>
      </c>
      <c r="C35" t="s">
        <v>70</v>
      </c>
      <c r="E35" t="s">
        <v>81</v>
      </c>
      <c r="F35" t="s">
        <v>72</v>
      </c>
      <c r="H35">
        <v>26</v>
      </c>
      <c r="I35">
        <v>37</v>
      </c>
      <c r="J35">
        <v>25</v>
      </c>
      <c r="K35">
        <v>10</v>
      </c>
      <c r="L35">
        <v>1</v>
      </c>
      <c r="M35">
        <v>11</v>
      </c>
      <c r="N35">
        <v>270.38461538461502</v>
      </c>
      <c r="O35">
        <v>266.92307692307702</v>
      </c>
      <c r="P35">
        <v>265.769230769231</v>
      </c>
      <c r="Q35" t="s">
        <v>93</v>
      </c>
      <c r="R35" t="s">
        <v>97</v>
      </c>
      <c r="S35" t="s">
        <v>90</v>
      </c>
      <c r="T35">
        <v>15.433508000527199</v>
      </c>
      <c r="U35">
        <v>47</v>
      </c>
      <c r="W35">
        <v>1</v>
      </c>
      <c r="X35">
        <v>0</v>
      </c>
      <c r="Y35">
        <v>0</v>
      </c>
      <c r="Z35">
        <v>1</v>
      </c>
      <c r="AA35">
        <v>0</v>
      </c>
      <c r="AB35">
        <v>0</v>
      </c>
      <c r="AC35" t="s">
        <v>110</v>
      </c>
      <c r="AD35">
        <f t="shared" si="0"/>
        <v>4</v>
      </c>
      <c r="AE35">
        <f t="shared" si="1"/>
        <v>0</v>
      </c>
      <c r="AF35">
        <f t="shared" si="2"/>
        <v>1</v>
      </c>
      <c r="AG35">
        <f t="shared" si="3"/>
        <v>3</v>
      </c>
      <c r="AJ35" t="s">
        <v>77</v>
      </c>
      <c r="AW35" t="s">
        <v>78</v>
      </c>
      <c r="AX35" t="s">
        <v>79</v>
      </c>
      <c r="AZ35" t="s">
        <v>79</v>
      </c>
      <c r="BD35" t="s">
        <v>79</v>
      </c>
      <c r="BK35" t="str">
        <f t="shared" si="4"/>
        <v xml:space="preserve">ESMATE_P / RINCÓN LISTOS A JUGAR / Nuevo modelo de la media / Ruta de Acompañamiento Integral / </v>
      </c>
    </row>
    <row r="36" spans="1:63">
      <c r="A36">
        <v>111001011321</v>
      </c>
      <c r="B36" t="s">
        <v>139</v>
      </c>
      <c r="C36" t="s">
        <v>70</v>
      </c>
      <c r="E36" t="s">
        <v>81</v>
      </c>
      <c r="F36" t="s">
        <v>82</v>
      </c>
      <c r="H36">
        <v>30</v>
      </c>
      <c r="I36">
        <v>45</v>
      </c>
      <c r="J36">
        <v>22</v>
      </c>
      <c r="K36">
        <v>3</v>
      </c>
      <c r="L36">
        <v>0</v>
      </c>
      <c r="M36">
        <v>3</v>
      </c>
      <c r="N36">
        <v>246.5</v>
      </c>
      <c r="O36">
        <v>245.95922150139</v>
      </c>
      <c r="P36">
        <v>250.94905094905101</v>
      </c>
      <c r="Q36" t="s">
        <v>73</v>
      </c>
      <c r="R36" t="s">
        <v>102</v>
      </c>
      <c r="S36" t="s">
        <v>103</v>
      </c>
      <c r="T36">
        <v>9.7447838429570499</v>
      </c>
      <c r="U36">
        <v>189</v>
      </c>
      <c r="W36">
        <v>0</v>
      </c>
      <c r="X36">
        <v>0</v>
      </c>
      <c r="Y36">
        <v>0</v>
      </c>
      <c r="Z36">
        <v>1</v>
      </c>
      <c r="AA36">
        <v>0</v>
      </c>
      <c r="AB36">
        <v>0</v>
      </c>
      <c r="AC36" t="s">
        <v>98</v>
      </c>
      <c r="AD36">
        <f t="shared" si="0"/>
        <v>5</v>
      </c>
      <c r="AE36">
        <f t="shared" si="1"/>
        <v>3</v>
      </c>
      <c r="AF36">
        <f t="shared" si="2"/>
        <v>1</v>
      </c>
      <c r="AG36">
        <f t="shared" si="3"/>
        <v>1</v>
      </c>
      <c r="AH36" t="s">
        <v>77</v>
      </c>
      <c r="AO36" t="s">
        <v>84</v>
      </c>
      <c r="AP36" t="s">
        <v>84</v>
      </c>
      <c r="AV36" t="s">
        <v>84</v>
      </c>
      <c r="AW36" t="s">
        <v>78</v>
      </c>
      <c r="BC36" t="s">
        <v>79</v>
      </c>
      <c r="BK36" t="str">
        <f t="shared" si="4"/>
        <v xml:space="preserve">Ambientes Virtuales para el Aprendizaje  de la Matemáticas (IA o Plataformas) / Manuales de lectura (4°-8°) / Prest-Math para la enseñanza de las matemáticas_P / ESMATE_P / PFLE-ATAL / </v>
      </c>
    </row>
    <row r="37" spans="1:63">
      <c r="A37">
        <v>111001011690</v>
      </c>
      <c r="B37" t="s">
        <v>140</v>
      </c>
      <c r="C37" t="s">
        <v>70</v>
      </c>
      <c r="E37" t="s">
        <v>81</v>
      </c>
      <c r="F37" t="s">
        <v>82</v>
      </c>
      <c r="H37">
        <v>36</v>
      </c>
      <c r="I37">
        <v>39</v>
      </c>
      <c r="J37">
        <v>15</v>
      </c>
      <c r="K37">
        <v>9</v>
      </c>
      <c r="L37">
        <v>2</v>
      </c>
      <c r="M37">
        <v>11</v>
      </c>
      <c r="N37">
        <v>240.66377171215899</v>
      </c>
      <c r="O37">
        <v>246.12149532710299</v>
      </c>
      <c r="P37">
        <v>256.56177156177199</v>
      </c>
      <c r="Q37" t="s">
        <v>73</v>
      </c>
      <c r="R37" t="s">
        <v>102</v>
      </c>
      <c r="S37" t="s">
        <v>103</v>
      </c>
      <c r="T37">
        <v>15.447821279981699</v>
      </c>
      <c r="U37">
        <v>46</v>
      </c>
      <c r="V37">
        <v>111001011690</v>
      </c>
      <c r="W37">
        <v>1</v>
      </c>
      <c r="X37">
        <v>1</v>
      </c>
      <c r="Y37">
        <v>0</v>
      </c>
      <c r="Z37">
        <v>1</v>
      </c>
      <c r="AA37">
        <v>0</v>
      </c>
      <c r="AB37">
        <v>0</v>
      </c>
      <c r="AC37" t="s">
        <v>110</v>
      </c>
      <c r="AD37">
        <f t="shared" si="0"/>
        <v>3</v>
      </c>
      <c r="AE37">
        <f t="shared" si="1"/>
        <v>0</v>
      </c>
      <c r="AF37">
        <f t="shared" si="2"/>
        <v>0</v>
      </c>
      <c r="AG37">
        <f t="shared" si="3"/>
        <v>3</v>
      </c>
      <c r="AW37" t="s">
        <v>78</v>
      </c>
      <c r="BB37" t="s">
        <v>79</v>
      </c>
      <c r="BC37" t="s">
        <v>79</v>
      </c>
      <c r="BD37" t="s">
        <v>79</v>
      </c>
      <c r="BK37" t="str">
        <f t="shared" si="4"/>
        <v xml:space="preserve">ESMATE_P / FORTALECIMIENTO INFANCIA / PFLE-ATAL / Nuevo modelo de la media / Ruta de Acompañamiento Integral / </v>
      </c>
    </row>
    <row r="38" spans="1:63">
      <c r="A38">
        <v>111001011771</v>
      </c>
      <c r="B38" t="s">
        <v>141</v>
      </c>
      <c r="C38" t="s">
        <v>70</v>
      </c>
      <c r="E38" t="s">
        <v>81</v>
      </c>
      <c r="F38" t="s">
        <v>88</v>
      </c>
      <c r="H38">
        <v>30</v>
      </c>
      <c r="I38">
        <v>45</v>
      </c>
      <c r="J38">
        <v>16</v>
      </c>
      <c r="K38">
        <v>7</v>
      </c>
      <c r="L38">
        <v>2</v>
      </c>
      <c r="M38">
        <v>9</v>
      </c>
      <c r="N38">
        <v>273.84615384615398</v>
      </c>
      <c r="O38">
        <v>264.230769230769</v>
      </c>
      <c r="P38">
        <v>267.30769230769198</v>
      </c>
      <c r="Q38" t="s">
        <v>89</v>
      </c>
      <c r="R38" t="s">
        <v>97</v>
      </c>
      <c r="S38" t="s">
        <v>90</v>
      </c>
      <c r="T38">
        <v>10.2458206667757</v>
      </c>
      <c r="U38">
        <v>169</v>
      </c>
      <c r="W38">
        <v>0</v>
      </c>
      <c r="X38">
        <v>0</v>
      </c>
      <c r="Y38">
        <v>0</v>
      </c>
      <c r="Z38">
        <v>1</v>
      </c>
      <c r="AA38">
        <v>0</v>
      </c>
      <c r="AB38">
        <v>0</v>
      </c>
      <c r="AC38" t="s">
        <v>98</v>
      </c>
      <c r="AD38">
        <f t="shared" si="0"/>
        <v>7</v>
      </c>
      <c r="AE38">
        <f t="shared" si="1"/>
        <v>3</v>
      </c>
      <c r="AF38">
        <f t="shared" si="2"/>
        <v>0</v>
      </c>
      <c r="AG38">
        <f t="shared" si="3"/>
        <v>4</v>
      </c>
      <c r="AO38" t="s">
        <v>84</v>
      </c>
      <c r="AP38" t="s">
        <v>84</v>
      </c>
      <c r="AT38" t="s">
        <v>84</v>
      </c>
      <c r="AW38" t="s">
        <v>78</v>
      </c>
      <c r="AX38" t="s">
        <v>79</v>
      </c>
      <c r="BB38" t="s">
        <v>79</v>
      </c>
      <c r="BC38" t="s">
        <v>79</v>
      </c>
      <c r="BE38" t="s">
        <v>79</v>
      </c>
      <c r="BK38" t="str">
        <f t="shared" si="4"/>
        <v xml:space="preserve">Ambientes Virtuales para el Aprendizaje  de la Matemáticas (IA o Plataformas) / Manuales de lectura (4°-8°) / Olimpiadas STEM / ESMATE_P / FORTALECIMIENTO INFANCIA / PFLE-ATAL / Acompañamiento diferenciado inglés / </v>
      </c>
    </row>
    <row r="39" spans="1:63">
      <c r="A39">
        <v>111001011819</v>
      </c>
      <c r="B39" t="s">
        <v>142</v>
      </c>
      <c r="C39" t="s">
        <v>70</v>
      </c>
      <c r="E39" t="s">
        <v>81</v>
      </c>
      <c r="F39" t="s">
        <v>130</v>
      </c>
      <c r="H39">
        <v>25</v>
      </c>
      <c r="I39">
        <v>37</v>
      </c>
      <c r="J39">
        <v>26</v>
      </c>
      <c r="K39">
        <v>11</v>
      </c>
      <c r="L39">
        <v>1</v>
      </c>
      <c r="M39">
        <v>12</v>
      </c>
      <c r="N39">
        <v>264.441105769231</v>
      </c>
      <c r="O39">
        <v>266.24801061007997</v>
      </c>
      <c r="P39">
        <v>268.18789407314</v>
      </c>
      <c r="Q39" t="s">
        <v>73</v>
      </c>
      <c r="R39" t="s">
        <v>74</v>
      </c>
      <c r="S39" t="s">
        <v>75</v>
      </c>
      <c r="T39">
        <v>9.25560775172859</v>
      </c>
      <c r="U39">
        <v>212</v>
      </c>
      <c r="W39">
        <v>0</v>
      </c>
      <c r="X39">
        <v>0</v>
      </c>
      <c r="Y39">
        <v>0</v>
      </c>
      <c r="Z39">
        <v>0</v>
      </c>
      <c r="AA39">
        <v>0</v>
      </c>
      <c r="AB39">
        <v>1</v>
      </c>
      <c r="AC39" t="s">
        <v>83</v>
      </c>
      <c r="AD39">
        <f t="shared" si="0"/>
        <v>5</v>
      </c>
      <c r="AE39">
        <f t="shared" si="1"/>
        <v>1</v>
      </c>
      <c r="AF39">
        <f t="shared" si="2"/>
        <v>1</v>
      </c>
      <c r="AG39">
        <f t="shared" si="3"/>
        <v>3</v>
      </c>
      <c r="AJ39" t="s">
        <v>77</v>
      </c>
      <c r="AT39" t="s">
        <v>84</v>
      </c>
      <c r="AW39" t="s">
        <v>78</v>
      </c>
      <c r="BF39" t="s">
        <v>79</v>
      </c>
      <c r="BH39" t="s">
        <v>79</v>
      </c>
      <c r="BJ39" t="s">
        <v>79</v>
      </c>
      <c r="BK39" t="str">
        <f t="shared" si="4"/>
        <v xml:space="preserve">Olimpiadas STEM / ESMATE_P / Francés / Modelo educativo bilingüe (inglés-francés) / </v>
      </c>
    </row>
    <row r="40" spans="1:63">
      <c r="A40">
        <v>111001011908</v>
      </c>
      <c r="B40" t="s">
        <v>143</v>
      </c>
      <c r="C40" t="s">
        <v>70</v>
      </c>
      <c r="E40" t="s">
        <v>144</v>
      </c>
      <c r="F40" t="s">
        <v>135</v>
      </c>
      <c r="H40">
        <v>17</v>
      </c>
      <c r="I40">
        <v>38</v>
      </c>
      <c r="J40">
        <v>26</v>
      </c>
      <c r="K40">
        <v>13</v>
      </c>
      <c r="L40">
        <v>6</v>
      </c>
      <c r="M40">
        <v>19</v>
      </c>
      <c r="N40">
        <v>291.15384615384602</v>
      </c>
      <c r="O40">
        <v>288.84615384615398</v>
      </c>
      <c r="P40">
        <v>288.84615384615398</v>
      </c>
      <c r="Q40" t="s">
        <v>89</v>
      </c>
      <c r="R40" t="s">
        <v>94</v>
      </c>
      <c r="S40" t="s">
        <v>90</v>
      </c>
      <c r="T40">
        <v>12.4705560164819</v>
      </c>
      <c r="U40">
        <v>99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 t="s">
        <v>76</v>
      </c>
      <c r="AD40">
        <f t="shared" si="0"/>
        <v>5</v>
      </c>
      <c r="AE40">
        <f t="shared" si="1"/>
        <v>0</v>
      </c>
      <c r="AF40">
        <f t="shared" si="2"/>
        <v>3</v>
      </c>
      <c r="AG40">
        <f t="shared" si="3"/>
        <v>2</v>
      </c>
      <c r="AH40" t="s">
        <v>77</v>
      </c>
      <c r="AI40" t="s">
        <v>77</v>
      </c>
      <c r="AJ40" t="s">
        <v>77</v>
      </c>
      <c r="AW40" t="s">
        <v>78</v>
      </c>
      <c r="BH40" t="s">
        <v>79</v>
      </c>
      <c r="BJ40" t="s">
        <v>79</v>
      </c>
      <c r="BK40" t="str">
        <f t="shared" si="4"/>
        <v xml:space="preserve">ESMATE_P / Modelo educativo bilingüe (inglés-francés) / </v>
      </c>
    </row>
    <row r="41" spans="1:63">
      <c r="A41">
        <v>111001011975</v>
      </c>
      <c r="B41" t="s">
        <v>145</v>
      </c>
      <c r="C41" t="s">
        <v>70</v>
      </c>
      <c r="D41" t="s">
        <v>146</v>
      </c>
      <c r="F41" t="s">
        <v>147</v>
      </c>
      <c r="G41" t="s">
        <v>146</v>
      </c>
      <c r="T41">
        <v>7.2626652299983503</v>
      </c>
      <c r="U41">
        <v>282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 t="s">
        <v>148</v>
      </c>
      <c r="AD41">
        <f t="shared" si="0"/>
        <v>5</v>
      </c>
      <c r="AE41">
        <f t="shared" si="1"/>
        <v>3</v>
      </c>
      <c r="AF41">
        <f t="shared" si="2"/>
        <v>1</v>
      </c>
      <c r="AG41">
        <f t="shared" si="3"/>
        <v>1</v>
      </c>
      <c r="AH41" t="s">
        <v>77</v>
      </c>
      <c r="AT41" t="s">
        <v>84</v>
      </c>
      <c r="AU41" t="s">
        <v>84</v>
      </c>
      <c r="AW41" t="s">
        <v>84</v>
      </c>
      <c r="BC41" t="s">
        <v>79</v>
      </c>
      <c r="BK41" t="str">
        <f t="shared" si="4"/>
        <v xml:space="preserve">Olimpiadas STEM / EVALUACIÓN FORMATIVA / ESMATE_P / PFLE-ATAL / </v>
      </c>
    </row>
    <row r="42" spans="1:63">
      <c r="A42">
        <v>111001012033</v>
      </c>
      <c r="B42" t="s">
        <v>149</v>
      </c>
      <c r="C42" t="s">
        <v>70</v>
      </c>
      <c r="E42" t="s">
        <v>77</v>
      </c>
      <c r="F42" t="s">
        <v>147</v>
      </c>
      <c r="H42">
        <v>46</v>
      </c>
      <c r="I42">
        <v>36</v>
      </c>
      <c r="J42">
        <v>10</v>
      </c>
      <c r="K42">
        <v>6</v>
      </c>
      <c r="L42">
        <v>2</v>
      </c>
      <c r="M42">
        <v>8</v>
      </c>
      <c r="N42">
        <v>242.69230769230799</v>
      </c>
      <c r="O42">
        <v>249.61538461538501</v>
      </c>
      <c r="P42">
        <v>244.230769230769</v>
      </c>
      <c r="Q42" t="s">
        <v>89</v>
      </c>
      <c r="R42" t="s">
        <v>150</v>
      </c>
      <c r="S42" t="s">
        <v>107</v>
      </c>
      <c r="T42">
        <v>6.4973329824419999</v>
      </c>
      <c r="U42">
        <v>305</v>
      </c>
      <c r="W42">
        <v>0</v>
      </c>
      <c r="X42">
        <v>0</v>
      </c>
      <c r="Y42">
        <v>1</v>
      </c>
      <c r="Z42">
        <v>0</v>
      </c>
      <c r="AA42">
        <v>0</v>
      </c>
      <c r="AB42">
        <v>0</v>
      </c>
      <c r="AC42" t="s">
        <v>108</v>
      </c>
      <c r="AD42">
        <f t="shared" si="0"/>
        <v>5</v>
      </c>
      <c r="AE42">
        <f t="shared" si="1"/>
        <v>3</v>
      </c>
      <c r="AF42">
        <f t="shared" si="2"/>
        <v>0</v>
      </c>
      <c r="AG42">
        <f t="shared" si="3"/>
        <v>2</v>
      </c>
      <c r="AN42" t="s">
        <v>84</v>
      </c>
      <c r="AQ42" t="s">
        <v>84</v>
      </c>
      <c r="AW42" t="s">
        <v>84</v>
      </c>
      <c r="AZ42" t="s">
        <v>79</v>
      </c>
      <c r="BC42" t="s">
        <v>79</v>
      </c>
      <c r="BK42" t="str">
        <f t="shared" si="4"/>
        <v xml:space="preserve">ENAD - Enseñar en el Nivel Adecuado / Nivelación de aprendizajes desde la secundaria / ESMATE_P / RINCÓN LISTOS A JUGAR / PFLE-ATAL / </v>
      </c>
    </row>
    <row r="43" spans="1:63">
      <c r="A43">
        <v>111001012246</v>
      </c>
      <c r="B43" t="s">
        <v>151</v>
      </c>
      <c r="C43" t="s">
        <v>70</v>
      </c>
      <c r="D43" t="s">
        <v>146</v>
      </c>
      <c r="F43" t="s">
        <v>147</v>
      </c>
      <c r="G43" t="s">
        <v>146</v>
      </c>
      <c r="T43">
        <v>9.9236279276678605</v>
      </c>
      <c r="U43">
        <v>180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t="s">
        <v>148</v>
      </c>
      <c r="AD43">
        <f t="shared" si="0"/>
        <v>5</v>
      </c>
      <c r="AE43">
        <f t="shared" si="1"/>
        <v>2</v>
      </c>
      <c r="AF43">
        <f t="shared" si="2"/>
        <v>1</v>
      </c>
      <c r="AG43">
        <f t="shared" si="3"/>
        <v>2</v>
      </c>
      <c r="AH43" t="s">
        <v>77</v>
      </c>
      <c r="AT43" t="s">
        <v>84</v>
      </c>
      <c r="AU43" t="s">
        <v>84</v>
      </c>
      <c r="AW43" t="s">
        <v>78</v>
      </c>
      <c r="BB43" t="s">
        <v>79</v>
      </c>
      <c r="BC43" t="s">
        <v>79</v>
      </c>
      <c r="BK43" t="str">
        <f t="shared" si="4"/>
        <v xml:space="preserve">Olimpiadas STEM / EVALUACIÓN FORMATIVA / ESMATE_P / FORTALECIMIENTO INFANCIA / PFLE-ATAL / </v>
      </c>
    </row>
    <row r="44" spans="1:63">
      <c r="A44">
        <v>111001012271</v>
      </c>
      <c r="B44" t="s">
        <v>152</v>
      </c>
      <c r="C44" t="s">
        <v>70</v>
      </c>
      <c r="E44" t="s">
        <v>71</v>
      </c>
      <c r="F44" t="s">
        <v>117</v>
      </c>
      <c r="H44">
        <v>28</v>
      </c>
      <c r="I44">
        <v>40</v>
      </c>
      <c r="J44">
        <v>24</v>
      </c>
      <c r="K44">
        <v>8</v>
      </c>
      <c r="L44">
        <v>1</v>
      </c>
      <c r="M44">
        <v>9</v>
      </c>
      <c r="N44">
        <v>273.07692307692298</v>
      </c>
      <c r="O44">
        <v>273.461538461538</v>
      </c>
      <c r="P44">
        <v>261.92307692307702</v>
      </c>
      <c r="Q44" t="s">
        <v>93</v>
      </c>
      <c r="R44" t="s">
        <v>97</v>
      </c>
      <c r="S44" t="s">
        <v>90</v>
      </c>
      <c r="T44">
        <v>5.35164447162028</v>
      </c>
      <c r="U44">
        <v>351</v>
      </c>
      <c r="W44">
        <v>0</v>
      </c>
      <c r="X44">
        <v>0</v>
      </c>
      <c r="Y44">
        <v>0</v>
      </c>
      <c r="Z44">
        <v>0</v>
      </c>
      <c r="AA44">
        <v>1</v>
      </c>
      <c r="AB44">
        <v>0</v>
      </c>
      <c r="AC44" t="s">
        <v>76</v>
      </c>
      <c r="AD44">
        <f t="shared" si="0"/>
        <v>5</v>
      </c>
      <c r="AE44">
        <f t="shared" si="1"/>
        <v>0</v>
      </c>
      <c r="AF44">
        <f t="shared" si="2"/>
        <v>3</v>
      </c>
      <c r="AG44">
        <f t="shared" si="3"/>
        <v>2</v>
      </c>
      <c r="AH44" t="s">
        <v>77</v>
      </c>
      <c r="AI44" t="s">
        <v>77</v>
      </c>
      <c r="AJ44" t="s">
        <v>77</v>
      </c>
      <c r="AW44" t="s">
        <v>78</v>
      </c>
      <c r="AX44" t="s">
        <v>79</v>
      </c>
      <c r="BE44" t="s">
        <v>79</v>
      </c>
      <c r="BK44" t="str">
        <f t="shared" si="4"/>
        <v xml:space="preserve">ESMATE_P / Acompañamiento diferenciado inglés / </v>
      </c>
    </row>
    <row r="45" spans="1:63">
      <c r="A45">
        <v>111001012301</v>
      </c>
      <c r="B45" t="s">
        <v>153</v>
      </c>
      <c r="C45" t="s">
        <v>70</v>
      </c>
      <c r="E45" t="s">
        <v>81</v>
      </c>
      <c r="F45" t="s">
        <v>147</v>
      </c>
      <c r="H45">
        <v>31</v>
      </c>
      <c r="I45">
        <v>38</v>
      </c>
      <c r="J45">
        <v>21</v>
      </c>
      <c r="K45">
        <v>8</v>
      </c>
      <c r="L45">
        <v>2</v>
      </c>
      <c r="M45">
        <v>10</v>
      </c>
      <c r="N45">
        <v>255.59782608695701</v>
      </c>
      <c r="O45">
        <v>258.76373626373601</v>
      </c>
      <c r="P45">
        <v>263.66863905325403</v>
      </c>
      <c r="Q45" t="s">
        <v>73</v>
      </c>
      <c r="R45" t="s">
        <v>97</v>
      </c>
      <c r="S45" t="s">
        <v>75</v>
      </c>
      <c r="T45">
        <v>12.6452248930861</v>
      </c>
      <c r="U45">
        <v>94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 t="s">
        <v>83</v>
      </c>
      <c r="AD45">
        <f t="shared" si="0"/>
        <v>5</v>
      </c>
      <c r="AE45">
        <f t="shared" si="1"/>
        <v>1</v>
      </c>
      <c r="AF45">
        <f t="shared" si="2"/>
        <v>2</v>
      </c>
      <c r="AG45">
        <f t="shared" si="3"/>
        <v>2</v>
      </c>
      <c r="AH45" t="s">
        <v>77</v>
      </c>
      <c r="AJ45" t="s">
        <v>77</v>
      </c>
      <c r="AV45" t="s">
        <v>84</v>
      </c>
      <c r="AW45" t="s">
        <v>78</v>
      </c>
      <c r="BC45" t="s">
        <v>79</v>
      </c>
      <c r="BD45" t="s">
        <v>79</v>
      </c>
      <c r="BK45" t="str">
        <f t="shared" si="4"/>
        <v xml:space="preserve">Prest-Math para la enseñanza de las matemáticas_P / ESMATE_P / PFLE-ATAL / Nuevo modelo de la media / Ruta de Acompañamiento Integral / </v>
      </c>
    </row>
    <row r="46" spans="1:63">
      <c r="A46">
        <v>111001012335</v>
      </c>
      <c r="B46" t="s">
        <v>154</v>
      </c>
      <c r="C46" t="s">
        <v>70</v>
      </c>
      <c r="E46" t="s">
        <v>77</v>
      </c>
      <c r="F46" t="s">
        <v>147</v>
      </c>
      <c r="H46">
        <v>47</v>
      </c>
      <c r="I46">
        <v>38</v>
      </c>
      <c r="J46">
        <v>12</v>
      </c>
      <c r="K46">
        <v>4</v>
      </c>
      <c r="L46">
        <v>0</v>
      </c>
      <c r="M46">
        <v>4</v>
      </c>
      <c r="N46">
        <v>244.54094292804001</v>
      </c>
      <c r="O46">
        <v>246.79110105580699</v>
      </c>
      <c r="P46">
        <v>248.461538461538</v>
      </c>
      <c r="Q46" t="s">
        <v>73</v>
      </c>
      <c r="R46" t="s">
        <v>102</v>
      </c>
      <c r="S46" t="s">
        <v>103</v>
      </c>
      <c r="T46">
        <v>19.864671393586999</v>
      </c>
      <c r="U46">
        <v>17</v>
      </c>
      <c r="W46">
        <v>1</v>
      </c>
      <c r="X46">
        <v>0</v>
      </c>
      <c r="Y46">
        <v>1</v>
      </c>
      <c r="Z46">
        <v>0</v>
      </c>
      <c r="AA46">
        <v>0</v>
      </c>
      <c r="AB46">
        <v>0</v>
      </c>
      <c r="AC46" t="s">
        <v>110</v>
      </c>
      <c r="AD46">
        <f t="shared" si="0"/>
        <v>4</v>
      </c>
      <c r="AE46">
        <f t="shared" si="1"/>
        <v>1</v>
      </c>
      <c r="AF46">
        <f t="shared" si="2"/>
        <v>1</v>
      </c>
      <c r="AG46">
        <f t="shared" si="3"/>
        <v>2</v>
      </c>
      <c r="AJ46" t="s">
        <v>77</v>
      </c>
      <c r="AT46" t="s">
        <v>84</v>
      </c>
      <c r="AW46" t="s">
        <v>78</v>
      </c>
      <c r="BC46" t="s">
        <v>79</v>
      </c>
      <c r="BD46" t="s">
        <v>79</v>
      </c>
      <c r="BK46" t="str">
        <f t="shared" si="4"/>
        <v xml:space="preserve">Olimpiadas STEM / ESMATE_P / PFLE-ATAL / Nuevo modelo de la media / Ruta de Acompañamiento Integral / </v>
      </c>
    </row>
    <row r="47" spans="1:63">
      <c r="A47">
        <v>111001012343</v>
      </c>
      <c r="B47" t="s">
        <v>155</v>
      </c>
      <c r="C47" t="s">
        <v>70</v>
      </c>
      <c r="E47" t="s">
        <v>81</v>
      </c>
      <c r="F47" t="s">
        <v>82</v>
      </c>
      <c r="H47">
        <v>33</v>
      </c>
      <c r="I47">
        <v>32</v>
      </c>
      <c r="J47">
        <v>26</v>
      </c>
      <c r="K47">
        <v>7</v>
      </c>
      <c r="L47">
        <v>2</v>
      </c>
      <c r="M47">
        <v>9</v>
      </c>
      <c r="N47">
        <v>259.55677655677698</v>
      </c>
      <c r="O47">
        <v>260.32675289312499</v>
      </c>
      <c r="P47">
        <v>260.83447802197799</v>
      </c>
      <c r="Q47" t="s">
        <v>89</v>
      </c>
      <c r="R47" t="s">
        <v>97</v>
      </c>
      <c r="S47" t="s">
        <v>90</v>
      </c>
      <c r="T47">
        <v>14.2709292169351</v>
      </c>
      <c r="U47">
        <v>62</v>
      </c>
      <c r="V47">
        <v>111001012343</v>
      </c>
      <c r="W47">
        <v>1</v>
      </c>
      <c r="X47">
        <v>1</v>
      </c>
      <c r="Y47">
        <v>0</v>
      </c>
      <c r="Z47">
        <v>1</v>
      </c>
      <c r="AA47">
        <v>0</v>
      </c>
      <c r="AB47">
        <v>0</v>
      </c>
      <c r="AC47" t="s">
        <v>110</v>
      </c>
      <c r="AD47">
        <f t="shared" si="0"/>
        <v>4</v>
      </c>
      <c r="AE47">
        <f t="shared" si="1"/>
        <v>1</v>
      </c>
      <c r="AF47">
        <f t="shared" si="2"/>
        <v>1</v>
      </c>
      <c r="AG47">
        <f t="shared" si="3"/>
        <v>2</v>
      </c>
      <c r="AM47" t="s">
        <v>77</v>
      </c>
      <c r="AT47" t="s">
        <v>84</v>
      </c>
      <c r="AW47" t="s">
        <v>78</v>
      </c>
      <c r="BC47" t="s">
        <v>79</v>
      </c>
      <c r="BD47" t="s">
        <v>79</v>
      </c>
      <c r="BK47" t="str">
        <f t="shared" si="4"/>
        <v xml:space="preserve">Olimpiadas STEM / ESMATE_P / PFLE-ATAL / Nuevo modelo de la media / Ruta de Acompañamiento Integral / </v>
      </c>
    </row>
    <row r="48" spans="1:63">
      <c r="A48">
        <v>111001012360</v>
      </c>
      <c r="B48" t="s">
        <v>156</v>
      </c>
      <c r="C48" t="s">
        <v>70</v>
      </c>
      <c r="E48" t="s">
        <v>81</v>
      </c>
      <c r="F48" t="s">
        <v>82</v>
      </c>
      <c r="H48">
        <v>29</v>
      </c>
      <c r="I48">
        <v>41</v>
      </c>
      <c r="J48">
        <v>23</v>
      </c>
      <c r="K48">
        <v>5</v>
      </c>
      <c r="L48">
        <v>2</v>
      </c>
      <c r="M48">
        <v>7</v>
      </c>
      <c r="N48">
        <v>258.84615384615398</v>
      </c>
      <c r="O48">
        <v>256.538461538462</v>
      </c>
      <c r="P48">
        <v>258.07692307692298</v>
      </c>
      <c r="Q48" t="s">
        <v>89</v>
      </c>
      <c r="R48" t="s">
        <v>102</v>
      </c>
      <c r="S48" t="s">
        <v>107</v>
      </c>
      <c r="T48">
        <v>8.9763779471000298</v>
      </c>
      <c r="U48">
        <v>223</v>
      </c>
      <c r="W48">
        <v>0</v>
      </c>
      <c r="X48">
        <v>0</v>
      </c>
      <c r="Y48">
        <v>0</v>
      </c>
      <c r="Z48">
        <v>1</v>
      </c>
      <c r="AA48">
        <v>0</v>
      </c>
      <c r="AB48">
        <v>0</v>
      </c>
      <c r="AC48" t="s">
        <v>98</v>
      </c>
      <c r="AD48">
        <f t="shared" si="0"/>
        <v>6</v>
      </c>
      <c r="AE48">
        <f t="shared" si="1"/>
        <v>2</v>
      </c>
      <c r="AF48">
        <f t="shared" si="2"/>
        <v>0</v>
      </c>
      <c r="AG48">
        <f t="shared" si="3"/>
        <v>4</v>
      </c>
      <c r="AO48" t="s">
        <v>84</v>
      </c>
      <c r="AT48" t="s">
        <v>84</v>
      </c>
      <c r="AW48" t="s">
        <v>78</v>
      </c>
      <c r="BB48" t="s">
        <v>79</v>
      </c>
      <c r="BC48" t="s">
        <v>79</v>
      </c>
      <c r="BD48" t="s">
        <v>79</v>
      </c>
      <c r="BE48" t="s">
        <v>79</v>
      </c>
      <c r="BK48" t="str">
        <f t="shared" si="4"/>
        <v xml:space="preserve">Ambientes Virtuales para el Aprendizaje  de la Matemáticas (IA o Plataformas) / Olimpiadas STEM / ESMATE_P / FORTALECIMIENTO INFANCIA / PFLE-ATAL / Nuevo modelo de la media / Ruta de Acompañamiento Integral / Acompañamiento diferenciado inglés / </v>
      </c>
    </row>
    <row r="49" spans="1:63">
      <c r="A49">
        <v>111001012441</v>
      </c>
      <c r="B49" t="s">
        <v>157</v>
      </c>
      <c r="C49" t="s">
        <v>70</v>
      </c>
      <c r="E49" t="s">
        <v>71</v>
      </c>
      <c r="F49" t="s">
        <v>88</v>
      </c>
      <c r="H49">
        <v>16</v>
      </c>
      <c r="I49">
        <v>30</v>
      </c>
      <c r="J49">
        <v>33</v>
      </c>
      <c r="K49">
        <v>14</v>
      </c>
      <c r="L49">
        <v>7</v>
      </c>
      <c r="M49">
        <v>21</v>
      </c>
      <c r="N49">
        <v>279.61538461538498</v>
      </c>
      <c r="O49">
        <v>283.84615384615398</v>
      </c>
      <c r="P49">
        <v>273.07692307692298</v>
      </c>
      <c r="Q49" t="s">
        <v>93</v>
      </c>
      <c r="R49" t="s">
        <v>74</v>
      </c>
      <c r="S49" t="s">
        <v>90</v>
      </c>
      <c r="T49">
        <v>4.90061714302671</v>
      </c>
      <c r="U49">
        <v>363</v>
      </c>
      <c r="W49">
        <v>0</v>
      </c>
      <c r="X49">
        <v>0</v>
      </c>
      <c r="Y49">
        <v>0</v>
      </c>
      <c r="Z49">
        <v>0</v>
      </c>
      <c r="AA49">
        <v>1</v>
      </c>
      <c r="AB49">
        <v>0</v>
      </c>
      <c r="AC49" t="s">
        <v>76</v>
      </c>
      <c r="AD49">
        <f t="shared" si="0"/>
        <v>5</v>
      </c>
      <c r="AE49">
        <f t="shared" si="1"/>
        <v>0</v>
      </c>
      <c r="AF49">
        <f t="shared" si="2"/>
        <v>3</v>
      </c>
      <c r="AG49">
        <f t="shared" si="3"/>
        <v>2</v>
      </c>
      <c r="AH49" t="s">
        <v>77</v>
      </c>
      <c r="AI49" t="s">
        <v>77</v>
      </c>
      <c r="AJ49" t="s">
        <v>77</v>
      </c>
      <c r="AW49" t="s">
        <v>78</v>
      </c>
      <c r="BE49" t="s">
        <v>79</v>
      </c>
      <c r="BJ49" t="s">
        <v>79</v>
      </c>
      <c r="BK49" t="str">
        <f t="shared" si="4"/>
        <v xml:space="preserve">ESMATE_P / Acompañamiento diferenciado inglés / </v>
      </c>
    </row>
    <row r="50" spans="1:63">
      <c r="A50">
        <v>111001012459</v>
      </c>
      <c r="B50" t="s">
        <v>158</v>
      </c>
      <c r="C50" t="s">
        <v>70</v>
      </c>
      <c r="E50" t="s">
        <v>144</v>
      </c>
      <c r="F50" t="s">
        <v>88</v>
      </c>
      <c r="H50">
        <v>0</v>
      </c>
      <c r="I50">
        <v>20</v>
      </c>
      <c r="J50">
        <v>20</v>
      </c>
      <c r="K50">
        <v>55</v>
      </c>
      <c r="L50">
        <v>5</v>
      </c>
      <c r="M50">
        <v>60</v>
      </c>
      <c r="N50">
        <v>300</v>
      </c>
      <c r="O50">
        <v>328.84615384615398</v>
      </c>
      <c r="P50">
        <v>324.61538461538498</v>
      </c>
      <c r="Q50" t="s">
        <v>73</v>
      </c>
      <c r="R50" t="s">
        <v>94</v>
      </c>
      <c r="S50" t="s">
        <v>75</v>
      </c>
      <c r="T50">
        <v>12.019853335087699</v>
      </c>
      <c r="U50">
        <v>110</v>
      </c>
      <c r="W50">
        <v>0</v>
      </c>
      <c r="X50">
        <v>0</v>
      </c>
      <c r="Y50">
        <v>0</v>
      </c>
      <c r="Z50">
        <v>0</v>
      </c>
      <c r="AA50">
        <v>1</v>
      </c>
      <c r="AB50">
        <v>0</v>
      </c>
      <c r="AC50" t="s">
        <v>76</v>
      </c>
      <c r="AD50">
        <f t="shared" si="0"/>
        <v>5</v>
      </c>
      <c r="AE50">
        <f t="shared" si="1"/>
        <v>0</v>
      </c>
      <c r="AF50">
        <f t="shared" si="2"/>
        <v>3</v>
      </c>
      <c r="AG50">
        <f t="shared" si="3"/>
        <v>2</v>
      </c>
      <c r="AH50" t="s">
        <v>77</v>
      </c>
      <c r="AI50" t="s">
        <v>77</v>
      </c>
      <c r="AJ50" t="s">
        <v>77</v>
      </c>
      <c r="AW50" t="s">
        <v>78</v>
      </c>
      <c r="BH50" t="s">
        <v>79</v>
      </c>
      <c r="BJ50" t="s">
        <v>79</v>
      </c>
      <c r="BK50" t="str">
        <f t="shared" si="4"/>
        <v xml:space="preserve">ESMATE_P / Modelo educativo bilingüe (inglés-francés) / </v>
      </c>
    </row>
    <row r="51" spans="1:63">
      <c r="A51">
        <v>111001012475</v>
      </c>
      <c r="B51" t="s">
        <v>159</v>
      </c>
      <c r="C51" t="s">
        <v>70</v>
      </c>
      <c r="D51" t="s">
        <v>146</v>
      </c>
      <c r="F51" t="s">
        <v>147</v>
      </c>
      <c r="G51" t="s">
        <v>146</v>
      </c>
      <c r="T51">
        <v>9.4561435223242292</v>
      </c>
      <c r="U51">
        <v>203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 t="s">
        <v>148</v>
      </c>
      <c r="AD51">
        <f t="shared" si="0"/>
        <v>5</v>
      </c>
      <c r="AE51">
        <f t="shared" si="1"/>
        <v>2</v>
      </c>
      <c r="AF51">
        <f t="shared" si="2"/>
        <v>1</v>
      </c>
      <c r="AG51">
        <f t="shared" si="3"/>
        <v>2</v>
      </c>
      <c r="AH51" t="s">
        <v>77</v>
      </c>
      <c r="AT51" t="s">
        <v>84</v>
      </c>
      <c r="AU51" t="s">
        <v>84</v>
      </c>
      <c r="AW51" t="s">
        <v>78</v>
      </c>
      <c r="BB51" t="s">
        <v>79</v>
      </c>
      <c r="BC51" t="s">
        <v>79</v>
      </c>
      <c r="BK51" t="str">
        <f t="shared" si="4"/>
        <v xml:space="preserve">Olimpiadas STEM / EVALUACIÓN FORMATIVA / ESMATE_P / FORTALECIMIENTO INFANCIA / PFLE-ATAL / </v>
      </c>
    </row>
    <row r="52" spans="1:63">
      <c r="A52">
        <v>111001012483</v>
      </c>
      <c r="B52" t="s">
        <v>160</v>
      </c>
      <c r="C52" t="s">
        <v>70</v>
      </c>
      <c r="E52" t="s">
        <v>71</v>
      </c>
      <c r="F52" t="s">
        <v>88</v>
      </c>
      <c r="H52">
        <v>32</v>
      </c>
      <c r="I52">
        <v>27</v>
      </c>
      <c r="J52">
        <v>32</v>
      </c>
      <c r="K52">
        <v>5</v>
      </c>
      <c r="L52">
        <v>4</v>
      </c>
      <c r="M52">
        <v>9</v>
      </c>
      <c r="N52">
        <v>277.30769230769198</v>
      </c>
      <c r="O52">
        <v>273.461538461538</v>
      </c>
      <c r="P52">
        <v>268.84615384615398</v>
      </c>
      <c r="Q52" t="s">
        <v>93</v>
      </c>
      <c r="R52" t="s">
        <v>74</v>
      </c>
      <c r="S52" t="s">
        <v>90</v>
      </c>
      <c r="T52">
        <v>10.6115794286822</v>
      </c>
      <c r="U52">
        <v>156</v>
      </c>
      <c r="W52">
        <v>0</v>
      </c>
      <c r="X52">
        <v>0</v>
      </c>
      <c r="Y52">
        <v>0</v>
      </c>
      <c r="Z52">
        <v>0</v>
      </c>
      <c r="AA52">
        <v>1</v>
      </c>
      <c r="AB52">
        <v>0</v>
      </c>
      <c r="AC52" t="s">
        <v>76</v>
      </c>
      <c r="AD52">
        <f t="shared" si="0"/>
        <v>5</v>
      </c>
      <c r="AE52">
        <f t="shared" si="1"/>
        <v>0</v>
      </c>
      <c r="AF52">
        <f t="shared" si="2"/>
        <v>4</v>
      </c>
      <c r="AG52">
        <f t="shared" si="3"/>
        <v>1</v>
      </c>
      <c r="AH52" t="s">
        <v>77</v>
      </c>
      <c r="AI52" t="s">
        <v>77</v>
      </c>
      <c r="AJ52" t="s">
        <v>77</v>
      </c>
      <c r="AK52" t="s">
        <v>77</v>
      </c>
      <c r="AW52" t="s">
        <v>78</v>
      </c>
      <c r="BE52" t="s">
        <v>79</v>
      </c>
      <c r="BK52" t="str">
        <f t="shared" si="4"/>
        <v xml:space="preserve">ESMATE_P / Acompañamiento diferenciado inglés / </v>
      </c>
    </row>
    <row r="53" spans="1:63">
      <c r="A53">
        <v>111001012530</v>
      </c>
      <c r="B53" t="s">
        <v>161</v>
      </c>
      <c r="C53" t="s">
        <v>70</v>
      </c>
      <c r="E53" t="s">
        <v>71</v>
      </c>
      <c r="F53" t="s">
        <v>72</v>
      </c>
      <c r="H53">
        <v>24</v>
      </c>
      <c r="I53">
        <v>46</v>
      </c>
      <c r="J53">
        <v>14</v>
      </c>
      <c r="K53">
        <v>13</v>
      </c>
      <c r="L53">
        <v>3</v>
      </c>
      <c r="M53">
        <v>16</v>
      </c>
      <c r="N53">
        <v>267.89541918755401</v>
      </c>
      <c r="O53">
        <v>270.45454545454498</v>
      </c>
      <c r="P53">
        <v>263.00618921308597</v>
      </c>
      <c r="Q53" t="s">
        <v>93</v>
      </c>
      <c r="R53" t="s">
        <v>97</v>
      </c>
      <c r="S53" t="s">
        <v>90</v>
      </c>
      <c r="T53">
        <v>10.204682768512701</v>
      </c>
      <c r="U53">
        <v>172</v>
      </c>
      <c r="V53">
        <v>111001012530</v>
      </c>
      <c r="W53">
        <v>0</v>
      </c>
      <c r="X53">
        <v>1</v>
      </c>
      <c r="Y53">
        <v>0</v>
      </c>
      <c r="Z53">
        <v>0</v>
      </c>
      <c r="AA53">
        <v>1</v>
      </c>
      <c r="AB53">
        <v>0</v>
      </c>
      <c r="AC53" t="s">
        <v>104</v>
      </c>
      <c r="AD53">
        <f t="shared" si="0"/>
        <v>5</v>
      </c>
      <c r="AE53">
        <f t="shared" si="1"/>
        <v>3</v>
      </c>
      <c r="AF53">
        <f t="shared" si="2"/>
        <v>0</v>
      </c>
      <c r="AG53">
        <f t="shared" si="3"/>
        <v>2</v>
      </c>
      <c r="AQ53" t="s">
        <v>84</v>
      </c>
      <c r="AS53" t="s">
        <v>84</v>
      </c>
      <c r="AT53" t="s">
        <v>84</v>
      </c>
      <c r="AW53" t="s">
        <v>78</v>
      </c>
      <c r="AX53" t="s">
        <v>79</v>
      </c>
      <c r="BE53" t="s">
        <v>79</v>
      </c>
      <c r="BK53" t="str">
        <f t="shared" si="4"/>
        <v xml:space="preserve">Nivelación de aprendizajes desde la secundaria / Asistencia tránsito efectivo / Olimpiadas STEM / ESMATE_P / Acompañamiento diferenciado inglés / </v>
      </c>
    </row>
    <row r="54" spans="1:63">
      <c r="A54">
        <v>111001012556</v>
      </c>
      <c r="B54" t="s">
        <v>162</v>
      </c>
      <c r="C54" t="s">
        <v>70</v>
      </c>
      <c r="E54" t="s">
        <v>81</v>
      </c>
      <c r="F54" t="s">
        <v>72</v>
      </c>
      <c r="H54">
        <v>50</v>
      </c>
      <c r="I54">
        <v>43</v>
      </c>
      <c r="J54">
        <v>7</v>
      </c>
      <c r="K54">
        <v>0</v>
      </c>
      <c r="L54">
        <v>0</v>
      </c>
      <c r="M54">
        <v>0</v>
      </c>
      <c r="N54">
        <v>265.38461538461502</v>
      </c>
      <c r="O54">
        <v>243.461538461538</v>
      </c>
      <c r="P54">
        <v>248.461538461538</v>
      </c>
      <c r="Q54" t="s">
        <v>93</v>
      </c>
      <c r="R54" t="s">
        <v>102</v>
      </c>
      <c r="S54" t="s">
        <v>107</v>
      </c>
      <c r="T54">
        <v>6.4335129419721602</v>
      </c>
      <c r="U54">
        <v>306</v>
      </c>
      <c r="W54">
        <v>0</v>
      </c>
      <c r="X54">
        <v>0</v>
      </c>
      <c r="Y54">
        <v>0</v>
      </c>
      <c r="Z54">
        <v>1</v>
      </c>
      <c r="AA54">
        <v>0</v>
      </c>
      <c r="AB54">
        <v>0</v>
      </c>
      <c r="AC54" t="s">
        <v>98</v>
      </c>
      <c r="AD54">
        <f t="shared" si="0"/>
        <v>5</v>
      </c>
      <c r="AE54">
        <f t="shared" si="1"/>
        <v>3</v>
      </c>
      <c r="AF54">
        <f t="shared" si="2"/>
        <v>0</v>
      </c>
      <c r="AG54">
        <f t="shared" si="3"/>
        <v>2</v>
      </c>
      <c r="AO54" t="s">
        <v>84</v>
      </c>
      <c r="AP54" t="s">
        <v>84</v>
      </c>
      <c r="AT54" t="s">
        <v>84</v>
      </c>
      <c r="AW54" t="s">
        <v>78</v>
      </c>
      <c r="AZ54" t="s">
        <v>79</v>
      </c>
      <c r="BC54" t="s">
        <v>79</v>
      </c>
      <c r="BK54" t="str">
        <f t="shared" si="4"/>
        <v xml:space="preserve">Ambientes Virtuales para el Aprendizaje  de la Matemáticas (IA o Plataformas) / Manuales de lectura (4°-8°) / Olimpiadas STEM / ESMATE_P / RINCÓN LISTOS A JUGAR / PFLE-ATAL / </v>
      </c>
    </row>
    <row r="55" spans="1:63">
      <c r="A55">
        <v>111001012602</v>
      </c>
      <c r="B55" t="s">
        <v>163</v>
      </c>
      <c r="C55" t="s">
        <v>70</v>
      </c>
      <c r="E55" t="s">
        <v>71</v>
      </c>
      <c r="F55" t="s">
        <v>135</v>
      </c>
      <c r="H55">
        <v>20</v>
      </c>
      <c r="I55">
        <v>48</v>
      </c>
      <c r="J55">
        <v>22</v>
      </c>
      <c r="K55">
        <v>8</v>
      </c>
      <c r="L55">
        <v>1</v>
      </c>
      <c r="M55">
        <v>9</v>
      </c>
      <c r="N55">
        <v>273.26714046822701</v>
      </c>
      <c r="O55">
        <v>266.373626373626</v>
      </c>
      <c r="P55">
        <v>272.53393665158399</v>
      </c>
      <c r="Q55" t="s">
        <v>89</v>
      </c>
      <c r="R55" t="s">
        <v>74</v>
      </c>
      <c r="S55" t="s">
        <v>90</v>
      </c>
      <c r="T55">
        <v>5.5606725521098603</v>
      </c>
      <c r="U55">
        <v>348</v>
      </c>
      <c r="W55">
        <v>0</v>
      </c>
      <c r="X55">
        <v>0</v>
      </c>
      <c r="Y55">
        <v>0</v>
      </c>
      <c r="Z55">
        <v>0</v>
      </c>
      <c r="AA55">
        <v>1</v>
      </c>
      <c r="AB55">
        <v>0</v>
      </c>
      <c r="AC55" t="s">
        <v>76</v>
      </c>
      <c r="AD55">
        <f t="shared" si="0"/>
        <v>5</v>
      </c>
      <c r="AE55">
        <f t="shared" si="1"/>
        <v>0</v>
      </c>
      <c r="AF55">
        <f t="shared" si="2"/>
        <v>4</v>
      </c>
      <c r="AG55">
        <f t="shared" si="3"/>
        <v>1</v>
      </c>
      <c r="AH55" t="s">
        <v>77</v>
      </c>
      <c r="AI55" t="s">
        <v>77</v>
      </c>
      <c r="AJ55" t="s">
        <v>77</v>
      </c>
      <c r="AK55" t="s">
        <v>77</v>
      </c>
      <c r="AW55" t="s">
        <v>78</v>
      </c>
      <c r="BD55" t="s">
        <v>79</v>
      </c>
      <c r="BK55" t="str">
        <f t="shared" si="4"/>
        <v xml:space="preserve">ESMATE_P / Nuevo modelo de la media / Ruta de Acompañamiento Integral / </v>
      </c>
    </row>
    <row r="56" spans="1:63">
      <c r="A56">
        <v>111001012611</v>
      </c>
      <c r="B56" t="s">
        <v>164</v>
      </c>
      <c r="C56" t="s">
        <v>70</v>
      </c>
      <c r="E56" t="s">
        <v>81</v>
      </c>
      <c r="F56" t="s">
        <v>130</v>
      </c>
      <c r="H56">
        <v>31</v>
      </c>
      <c r="I56">
        <v>48</v>
      </c>
      <c r="J56">
        <v>15</v>
      </c>
      <c r="K56">
        <v>6</v>
      </c>
      <c r="L56">
        <v>0</v>
      </c>
      <c r="M56">
        <v>6</v>
      </c>
      <c r="N56">
        <v>243.70113493064301</v>
      </c>
      <c r="O56">
        <v>255.19568151147101</v>
      </c>
      <c r="P56">
        <v>250.787841191067</v>
      </c>
      <c r="Q56" t="s">
        <v>89</v>
      </c>
      <c r="R56" t="s">
        <v>102</v>
      </c>
      <c r="S56" t="s">
        <v>107</v>
      </c>
      <c r="T56">
        <v>16.528935840707</v>
      </c>
      <c r="U56">
        <v>33</v>
      </c>
      <c r="W56">
        <v>1</v>
      </c>
      <c r="X56">
        <v>0</v>
      </c>
      <c r="Y56">
        <v>0</v>
      </c>
      <c r="Z56">
        <v>1</v>
      </c>
      <c r="AA56">
        <v>0</v>
      </c>
      <c r="AB56">
        <v>0</v>
      </c>
      <c r="AC56" t="s">
        <v>110</v>
      </c>
      <c r="AD56">
        <f t="shared" si="0"/>
        <v>4</v>
      </c>
      <c r="AE56">
        <f t="shared" si="1"/>
        <v>0</v>
      </c>
      <c r="AF56">
        <f t="shared" si="2"/>
        <v>1</v>
      </c>
      <c r="AG56">
        <f t="shared" si="3"/>
        <v>3</v>
      </c>
      <c r="AJ56" t="s">
        <v>77</v>
      </c>
      <c r="AW56" t="s">
        <v>78</v>
      </c>
      <c r="BC56" t="s">
        <v>79</v>
      </c>
      <c r="BE56" t="s">
        <v>79</v>
      </c>
      <c r="BF56" t="s">
        <v>79</v>
      </c>
      <c r="BK56" t="str">
        <f t="shared" si="4"/>
        <v xml:space="preserve">ESMATE_P / PFLE-ATAL / Acompañamiento diferenciado inglés / Francés / </v>
      </c>
    </row>
    <row r="57" spans="1:63">
      <c r="A57">
        <v>111001012815</v>
      </c>
      <c r="B57" t="s">
        <v>165</v>
      </c>
      <c r="C57" t="s">
        <v>70</v>
      </c>
      <c r="E57" t="s">
        <v>71</v>
      </c>
      <c r="F57" t="s">
        <v>130</v>
      </c>
      <c r="H57">
        <v>25</v>
      </c>
      <c r="I57">
        <v>34</v>
      </c>
      <c r="J57">
        <v>26</v>
      </c>
      <c r="K57">
        <v>12</v>
      </c>
      <c r="L57">
        <v>3</v>
      </c>
      <c r="M57">
        <v>15</v>
      </c>
      <c r="N57">
        <v>258.84615384615398</v>
      </c>
      <c r="O57">
        <v>269.61538461538498</v>
      </c>
      <c r="P57">
        <v>277.69230769230802</v>
      </c>
      <c r="Q57" t="s">
        <v>73</v>
      </c>
      <c r="R57" t="s">
        <v>74</v>
      </c>
      <c r="S57" t="s">
        <v>75</v>
      </c>
      <c r="T57">
        <v>9.1843240549067602</v>
      </c>
      <c r="U57">
        <v>216</v>
      </c>
      <c r="W57">
        <v>0</v>
      </c>
      <c r="X57">
        <v>0</v>
      </c>
      <c r="Y57">
        <v>0</v>
      </c>
      <c r="Z57">
        <v>0</v>
      </c>
      <c r="AA57">
        <v>1</v>
      </c>
      <c r="AB57">
        <v>0</v>
      </c>
      <c r="AC57" t="s">
        <v>76</v>
      </c>
      <c r="AD57">
        <f t="shared" si="0"/>
        <v>5</v>
      </c>
      <c r="AE57">
        <f t="shared" si="1"/>
        <v>0</v>
      </c>
      <c r="AF57">
        <f t="shared" si="2"/>
        <v>4</v>
      </c>
      <c r="AG57">
        <f t="shared" si="3"/>
        <v>1</v>
      </c>
      <c r="AH57" t="s">
        <v>77</v>
      </c>
      <c r="AI57" t="s">
        <v>77</v>
      </c>
      <c r="AJ57" t="s">
        <v>77</v>
      </c>
      <c r="AK57" t="s">
        <v>77</v>
      </c>
      <c r="AW57" t="s">
        <v>78</v>
      </c>
      <c r="BE57" t="s">
        <v>79</v>
      </c>
      <c r="BK57" t="str">
        <f t="shared" si="4"/>
        <v xml:space="preserve">ESMATE_P / Acompañamiento diferenciado inglés / </v>
      </c>
    </row>
    <row r="58" spans="1:63">
      <c r="A58">
        <v>111001012963</v>
      </c>
      <c r="B58" t="s">
        <v>166</v>
      </c>
      <c r="C58" t="s">
        <v>70</v>
      </c>
      <c r="E58" t="s">
        <v>81</v>
      </c>
      <c r="F58" t="s">
        <v>72</v>
      </c>
      <c r="H58">
        <v>25</v>
      </c>
      <c r="I58">
        <v>32</v>
      </c>
      <c r="J58">
        <v>30</v>
      </c>
      <c r="K58">
        <v>11</v>
      </c>
      <c r="L58">
        <v>2</v>
      </c>
      <c r="M58">
        <v>13</v>
      </c>
      <c r="N58">
        <v>259.686028257457</v>
      </c>
      <c r="O58">
        <v>264.00662251655598</v>
      </c>
      <c r="P58">
        <v>265.06237006237001</v>
      </c>
      <c r="Q58" t="s">
        <v>73</v>
      </c>
      <c r="R58" t="s">
        <v>97</v>
      </c>
      <c r="S58" t="s">
        <v>75</v>
      </c>
      <c r="T58">
        <v>24.740528638895402</v>
      </c>
      <c r="U58">
        <v>5</v>
      </c>
      <c r="W58">
        <v>1</v>
      </c>
      <c r="X58">
        <v>0</v>
      </c>
      <c r="Y58">
        <v>0</v>
      </c>
      <c r="Z58">
        <v>0</v>
      </c>
      <c r="AA58">
        <v>0</v>
      </c>
      <c r="AB58">
        <v>1</v>
      </c>
      <c r="AC58" t="s">
        <v>110</v>
      </c>
      <c r="AD58">
        <f t="shared" si="0"/>
        <v>3</v>
      </c>
      <c r="AE58">
        <f t="shared" si="1"/>
        <v>1</v>
      </c>
      <c r="AF58">
        <f t="shared" si="2"/>
        <v>1</v>
      </c>
      <c r="AG58">
        <f t="shared" si="3"/>
        <v>1</v>
      </c>
      <c r="AH58" t="s">
        <v>77</v>
      </c>
      <c r="AT58" t="s">
        <v>84</v>
      </c>
      <c r="AW58" t="s">
        <v>78</v>
      </c>
      <c r="AZ58" t="s">
        <v>79</v>
      </c>
      <c r="BK58" t="str">
        <f t="shared" si="4"/>
        <v xml:space="preserve">Olimpiadas STEM / ESMATE_P / RINCÓN LISTOS A JUGAR / </v>
      </c>
    </row>
    <row r="59" spans="1:63">
      <c r="A59">
        <v>111001012971</v>
      </c>
      <c r="B59" t="s">
        <v>167</v>
      </c>
      <c r="C59" t="s">
        <v>70</v>
      </c>
      <c r="E59" t="s">
        <v>81</v>
      </c>
      <c r="F59" t="s">
        <v>130</v>
      </c>
      <c r="H59">
        <v>19</v>
      </c>
      <c r="I59">
        <v>45</v>
      </c>
      <c r="J59">
        <v>23</v>
      </c>
      <c r="K59">
        <v>13</v>
      </c>
      <c r="L59">
        <v>0</v>
      </c>
      <c r="M59">
        <v>13</v>
      </c>
      <c r="N59">
        <v>265</v>
      </c>
      <c r="O59">
        <v>264.61538461538498</v>
      </c>
      <c r="P59">
        <v>266.92307692307702</v>
      </c>
      <c r="Q59" t="s">
        <v>89</v>
      </c>
      <c r="R59" t="s">
        <v>97</v>
      </c>
      <c r="S59" t="s">
        <v>90</v>
      </c>
      <c r="T59">
        <v>15.912701118217001</v>
      </c>
      <c r="U59">
        <v>42</v>
      </c>
      <c r="W59">
        <v>1</v>
      </c>
      <c r="X59">
        <v>0</v>
      </c>
      <c r="Y59">
        <v>0</v>
      </c>
      <c r="Z59">
        <v>1</v>
      </c>
      <c r="AA59">
        <v>0</v>
      </c>
      <c r="AB59">
        <v>0</v>
      </c>
      <c r="AC59" t="s">
        <v>110</v>
      </c>
      <c r="AD59">
        <f t="shared" si="0"/>
        <v>4</v>
      </c>
      <c r="AE59">
        <f t="shared" si="1"/>
        <v>1</v>
      </c>
      <c r="AF59">
        <f t="shared" si="2"/>
        <v>1</v>
      </c>
      <c r="AG59">
        <f t="shared" si="3"/>
        <v>2</v>
      </c>
      <c r="AJ59" t="s">
        <v>77</v>
      </c>
      <c r="AT59" t="s">
        <v>84</v>
      </c>
      <c r="AW59" t="s">
        <v>78</v>
      </c>
      <c r="BC59" t="s">
        <v>79</v>
      </c>
      <c r="BD59" t="s">
        <v>79</v>
      </c>
      <c r="BK59" t="str">
        <f t="shared" si="4"/>
        <v xml:space="preserve">Olimpiadas STEM / ESMATE_P / PFLE-ATAL / Nuevo modelo de la media / Ruta de Acompañamiento Integral / </v>
      </c>
    </row>
    <row r="60" spans="1:63">
      <c r="A60">
        <v>111001013102</v>
      </c>
      <c r="B60" t="s">
        <v>168</v>
      </c>
      <c r="C60" t="s">
        <v>70</v>
      </c>
      <c r="E60" t="s">
        <v>81</v>
      </c>
      <c r="F60" t="s">
        <v>82</v>
      </c>
      <c r="H60">
        <v>28</v>
      </c>
      <c r="I60">
        <v>36</v>
      </c>
      <c r="J60">
        <v>24</v>
      </c>
      <c r="K60">
        <v>10</v>
      </c>
      <c r="L60">
        <v>2</v>
      </c>
      <c r="M60">
        <v>12</v>
      </c>
      <c r="N60">
        <v>272.30769230769198</v>
      </c>
      <c r="O60">
        <v>265</v>
      </c>
      <c r="P60">
        <v>266.92307692307702</v>
      </c>
      <c r="Q60" t="s">
        <v>89</v>
      </c>
      <c r="R60" t="s">
        <v>97</v>
      </c>
      <c r="S60" t="s">
        <v>90</v>
      </c>
      <c r="T60">
        <v>8.2038180875858107</v>
      </c>
      <c r="U60">
        <v>249</v>
      </c>
      <c r="W60">
        <v>0</v>
      </c>
      <c r="X60">
        <v>0</v>
      </c>
      <c r="Y60">
        <v>0</v>
      </c>
      <c r="Z60">
        <v>1</v>
      </c>
      <c r="AA60">
        <v>0</v>
      </c>
      <c r="AB60">
        <v>0</v>
      </c>
      <c r="AC60" t="s">
        <v>98</v>
      </c>
      <c r="AD60">
        <f t="shared" si="0"/>
        <v>5</v>
      </c>
      <c r="AE60">
        <f t="shared" si="1"/>
        <v>3</v>
      </c>
      <c r="AF60">
        <f t="shared" si="2"/>
        <v>2</v>
      </c>
      <c r="AG60">
        <f t="shared" si="3"/>
        <v>0</v>
      </c>
      <c r="AH60" t="s">
        <v>77</v>
      </c>
      <c r="AI60" t="s">
        <v>77</v>
      </c>
      <c r="AO60" t="s">
        <v>84</v>
      </c>
      <c r="AP60" t="s">
        <v>84</v>
      </c>
      <c r="AV60" t="s">
        <v>84</v>
      </c>
      <c r="AW60" t="s">
        <v>78</v>
      </c>
      <c r="BK60" t="str">
        <f t="shared" si="4"/>
        <v xml:space="preserve">Ambientes Virtuales para el Aprendizaje  de la Matemáticas (IA o Plataformas) / Manuales de lectura (4°-8°) / Prest-Math para la enseñanza de las matemáticas_P / ESMATE_P / </v>
      </c>
    </row>
    <row r="61" spans="1:63">
      <c r="A61">
        <v>111001013129</v>
      </c>
      <c r="B61" t="s">
        <v>169</v>
      </c>
      <c r="C61" t="s">
        <v>70</v>
      </c>
      <c r="E61" t="s">
        <v>77</v>
      </c>
      <c r="F61" t="s">
        <v>82</v>
      </c>
      <c r="H61">
        <v>42</v>
      </c>
      <c r="I61">
        <v>37</v>
      </c>
      <c r="J61">
        <v>16</v>
      </c>
      <c r="K61">
        <v>5</v>
      </c>
      <c r="L61">
        <v>0</v>
      </c>
      <c r="M61">
        <v>5</v>
      </c>
      <c r="N61">
        <v>238.77320954907199</v>
      </c>
      <c r="O61">
        <v>241.88914027149301</v>
      </c>
      <c r="P61">
        <v>246.35395010395001</v>
      </c>
      <c r="Q61" t="s">
        <v>73</v>
      </c>
      <c r="R61" t="s">
        <v>102</v>
      </c>
      <c r="S61" t="s">
        <v>103</v>
      </c>
      <c r="T61">
        <v>13.3332084933649</v>
      </c>
      <c r="U61">
        <v>81</v>
      </c>
      <c r="W61">
        <v>0</v>
      </c>
      <c r="X61">
        <v>0</v>
      </c>
      <c r="Y61">
        <v>1</v>
      </c>
      <c r="Z61">
        <v>0</v>
      </c>
      <c r="AA61">
        <v>0</v>
      </c>
      <c r="AB61">
        <v>0</v>
      </c>
      <c r="AC61" t="s">
        <v>108</v>
      </c>
      <c r="AD61">
        <f t="shared" si="0"/>
        <v>5</v>
      </c>
      <c r="AE61">
        <f t="shared" si="1"/>
        <v>3</v>
      </c>
      <c r="AF61">
        <f t="shared" si="2"/>
        <v>1</v>
      </c>
      <c r="AG61">
        <f t="shared" si="3"/>
        <v>1</v>
      </c>
      <c r="AH61" t="s">
        <v>77</v>
      </c>
      <c r="AN61" t="s">
        <v>84</v>
      </c>
      <c r="AR61" t="s">
        <v>84</v>
      </c>
      <c r="AW61" t="s">
        <v>84</v>
      </c>
      <c r="BC61" t="s">
        <v>79</v>
      </c>
      <c r="BK61" t="str">
        <f t="shared" si="4"/>
        <v xml:space="preserve">ENAD - Enseñar en el Nivel Adecuado / Acompáñame: Tutorías presenciales / ESMATE_P / PFLE-ATAL / </v>
      </c>
    </row>
    <row r="62" spans="1:63">
      <c r="A62">
        <v>111001013153</v>
      </c>
      <c r="B62" t="s">
        <v>170</v>
      </c>
      <c r="C62" t="s">
        <v>70</v>
      </c>
      <c r="E62" t="s">
        <v>81</v>
      </c>
      <c r="F62" t="s">
        <v>82</v>
      </c>
      <c r="H62">
        <v>31</v>
      </c>
      <c r="I62">
        <v>46</v>
      </c>
      <c r="J62">
        <v>17</v>
      </c>
      <c r="K62">
        <v>6</v>
      </c>
      <c r="L62">
        <v>1</v>
      </c>
      <c r="M62">
        <v>7</v>
      </c>
      <c r="N62">
        <v>253.814432989691</v>
      </c>
      <c r="O62">
        <v>253.62329259525501</v>
      </c>
      <c r="P62">
        <v>259.53454189122999</v>
      </c>
      <c r="Q62" t="s">
        <v>73</v>
      </c>
      <c r="R62" t="s">
        <v>97</v>
      </c>
      <c r="S62" t="s">
        <v>75</v>
      </c>
      <c r="T62">
        <v>10.354929781022101</v>
      </c>
      <c r="U62">
        <v>165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 t="s">
        <v>83</v>
      </c>
      <c r="AD62">
        <f t="shared" si="0"/>
        <v>5</v>
      </c>
      <c r="AE62">
        <f t="shared" si="1"/>
        <v>1</v>
      </c>
      <c r="AF62">
        <f t="shared" si="2"/>
        <v>2</v>
      </c>
      <c r="AG62">
        <f t="shared" si="3"/>
        <v>2</v>
      </c>
      <c r="AH62" t="s">
        <v>77</v>
      </c>
      <c r="AJ62" t="s">
        <v>77</v>
      </c>
      <c r="AT62" t="s">
        <v>84</v>
      </c>
      <c r="AW62" t="s">
        <v>78</v>
      </c>
      <c r="AX62" t="s">
        <v>79</v>
      </c>
      <c r="BD62" t="s">
        <v>79</v>
      </c>
      <c r="BK62" t="str">
        <f t="shared" si="4"/>
        <v xml:space="preserve">Olimpiadas STEM / ESMATE_P / Nuevo modelo de la media / Ruta de Acompañamiento Integral / </v>
      </c>
    </row>
    <row r="63" spans="1:63">
      <c r="A63">
        <v>111001013161</v>
      </c>
      <c r="B63" t="s">
        <v>171</v>
      </c>
      <c r="C63" t="s">
        <v>70</v>
      </c>
      <c r="E63" t="s">
        <v>81</v>
      </c>
      <c r="F63" t="s">
        <v>82</v>
      </c>
      <c r="H63">
        <v>33</v>
      </c>
      <c r="I63">
        <v>33</v>
      </c>
      <c r="J63">
        <v>24</v>
      </c>
      <c r="K63">
        <v>9</v>
      </c>
      <c r="L63">
        <v>1</v>
      </c>
      <c r="M63">
        <v>10</v>
      </c>
      <c r="N63">
        <v>256.92307692307702</v>
      </c>
      <c r="O63">
        <v>255.38461538461499</v>
      </c>
      <c r="P63">
        <v>250.38461538461499</v>
      </c>
      <c r="Q63" t="s">
        <v>93</v>
      </c>
      <c r="R63" t="s">
        <v>102</v>
      </c>
      <c r="S63" t="s">
        <v>107</v>
      </c>
      <c r="T63">
        <v>6.3246070216825299</v>
      </c>
      <c r="U63">
        <v>311</v>
      </c>
      <c r="W63">
        <v>0</v>
      </c>
      <c r="X63">
        <v>0</v>
      </c>
      <c r="Y63">
        <v>0</v>
      </c>
      <c r="Z63">
        <v>1</v>
      </c>
      <c r="AA63">
        <v>0</v>
      </c>
      <c r="AB63">
        <v>0</v>
      </c>
      <c r="AC63" t="s">
        <v>98</v>
      </c>
      <c r="AD63">
        <f t="shared" si="0"/>
        <v>6</v>
      </c>
      <c r="AE63">
        <f t="shared" si="1"/>
        <v>3</v>
      </c>
      <c r="AF63">
        <f t="shared" si="2"/>
        <v>0</v>
      </c>
      <c r="AG63">
        <f t="shared" si="3"/>
        <v>3</v>
      </c>
      <c r="AO63" t="s">
        <v>84</v>
      </c>
      <c r="AP63" t="s">
        <v>84</v>
      </c>
      <c r="AT63" t="s">
        <v>84</v>
      </c>
      <c r="AW63" t="s">
        <v>78</v>
      </c>
      <c r="BC63" t="s">
        <v>79</v>
      </c>
      <c r="BD63" t="s">
        <v>79</v>
      </c>
      <c r="BE63" t="s">
        <v>79</v>
      </c>
      <c r="BK63" t="str">
        <f t="shared" si="4"/>
        <v xml:space="preserve">Ambientes Virtuales para el Aprendizaje  de la Matemáticas (IA o Plataformas) / Manuales de lectura (4°-8°) / Olimpiadas STEM / ESMATE_P / PFLE-ATAL / Nuevo modelo de la media / Ruta de Acompañamiento Integral / Acompañamiento diferenciado inglés / </v>
      </c>
    </row>
    <row r="64" spans="1:63">
      <c r="A64">
        <v>111001013170</v>
      </c>
      <c r="B64" t="s">
        <v>172</v>
      </c>
      <c r="C64" t="s">
        <v>70</v>
      </c>
      <c r="E64" t="s">
        <v>81</v>
      </c>
      <c r="F64" t="s">
        <v>82</v>
      </c>
      <c r="H64">
        <v>17</v>
      </c>
      <c r="I64">
        <v>39</v>
      </c>
      <c r="J64">
        <v>30</v>
      </c>
      <c r="K64">
        <v>14</v>
      </c>
      <c r="L64">
        <v>0</v>
      </c>
      <c r="M64">
        <v>14</v>
      </c>
      <c r="N64">
        <v>259.61538461538498</v>
      </c>
      <c r="O64">
        <v>261.538461538462</v>
      </c>
      <c r="P64">
        <v>265</v>
      </c>
      <c r="Q64" t="s">
        <v>73</v>
      </c>
      <c r="R64" t="s">
        <v>97</v>
      </c>
      <c r="S64" t="s">
        <v>75</v>
      </c>
      <c r="T64">
        <v>13.356313846682999</v>
      </c>
      <c r="U64">
        <v>79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 t="s">
        <v>83</v>
      </c>
      <c r="AD64">
        <f t="shared" si="0"/>
        <v>5</v>
      </c>
      <c r="AE64">
        <f t="shared" si="1"/>
        <v>1</v>
      </c>
      <c r="AF64">
        <f t="shared" si="2"/>
        <v>1</v>
      </c>
      <c r="AG64">
        <f t="shared" si="3"/>
        <v>3</v>
      </c>
      <c r="AJ64" t="s">
        <v>77</v>
      </c>
      <c r="AO64" t="s">
        <v>84</v>
      </c>
      <c r="AW64" t="s">
        <v>78</v>
      </c>
      <c r="BC64" t="s">
        <v>79</v>
      </c>
      <c r="BD64" t="s">
        <v>79</v>
      </c>
      <c r="BE64" t="s">
        <v>79</v>
      </c>
      <c r="BK64" t="str">
        <f t="shared" si="4"/>
        <v xml:space="preserve">Ambientes Virtuales para el Aprendizaje  de la Matemáticas (IA o Plataformas) / ESMATE_P / PFLE-ATAL / Nuevo modelo de la media / Ruta de Acompañamiento Integral / Acompañamiento diferenciado inglés / </v>
      </c>
    </row>
    <row r="65" spans="1:63">
      <c r="A65">
        <v>111001013242</v>
      </c>
      <c r="B65" t="s">
        <v>173</v>
      </c>
      <c r="C65" t="s">
        <v>70</v>
      </c>
      <c r="E65" t="s">
        <v>174</v>
      </c>
      <c r="F65" t="s">
        <v>119</v>
      </c>
      <c r="H65">
        <v>63</v>
      </c>
      <c r="I65">
        <v>31</v>
      </c>
      <c r="J65">
        <v>4</v>
      </c>
      <c r="K65">
        <v>2</v>
      </c>
      <c r="L65">
        <v>0</v>
      </c>
      <c r="M65">
        <v>2</v>
      </c>
      <c r="N65">
        <v>220.25044722719099</v>
      </c>
      <c r="O65">
        <v>230</v>
      </c>
      <c r="P65">
        <v>216.538461538462</v>
      </c>
      <c r="Q65" t="s">
        <v>93</v>
      </c>
      <c r="R65" t="s">
        <v>150</v>
      </c>
      <c r="S65" t="s">
        <v>107</v>
      </c>
      <c r="T65">
        <v>6.0485244136257297</v>
      </c>
      <c r="U65">
        <v>328</v>
      </c>
      <c r="W65">
        <v>0</v>
      </c>
      <c r="X65">
        <v>0</v>
      </c>
      <c r="Y65">
        <v>1</v>
      </c>
      <c r="Z65">
        <v>0</v>
      </c>
      <c r="AA65">
        <v>0</v>
      </c>
      <c r="AB65">
        <v>0</v>
      </c>
      <c r="AC65" t="s">
        <v>108</v>
      </c>
      <c r="AD65">
        <f t="shared" si="0"/>
        <v>5</v>
      </c>
      <c r="AE65">
        <f t="shared" si="1"/>
        <v>3</v>
      </c>
      <c r="AF65">
        <f t="shared" si="2"/>
        <v>0</v>
      </c>
      <c r="AG65">
        <f t="shared" si="3"/>
        <v>2</v>
      </c>
      <c r="AQ65" t="s">
        <v>84</v>
      </c>
      <c r="AR65" t="s">
        <v>84</v>
      </c>
      <c r="AW65" t="s">
        <v>84</v>
      </c>
      <c r="BC65" t="s">
        <v>79</v>
      </c>
      <c r="BE65" t="s">
        <v>79</v>
      </c>
      <c r="BK65" t="str">
        <f t="shared" si="4"/>
        <v xml:space="preserve">Nivelación de aprendizajes desde la secundaria / Acompáñame: Tutorías presenciales / ESMATE_P / PFLE-ATAL / Acompañamiento diferenciado inglés / </v>
      </c>
    </row>
    <row r="66" spans="1:63">
      <c r="A66">
        <v>111001013293</v>
      </c>
      <c r="B66" t="s">
        <v>175</v>
      </c>
      <c r="C66" t="s">
        <v>70</v>
      </c>
      <c r="E66" t="s">
        <v>81</v>
      </c>
      <c r="F66" t="s">
        <v>88</v>
      </c>
      <c r="H66">
        <v>35</v>
      </c>
      <c r="I66">
        <v>46</v>
      </c>
      <c r="J66">
        <v>15</v>
      </c>
      <c r="K66">
        <v>4</v>
      </c>
      <c r="L66">
        <v>0</v>
      </c>
      <c r="M66">
        <v>4</v>
      </c>
      <c r="N66">
        <v>266.15384615384602</v>
      </c>
      <c r="O66">
        <v>250</v>
      </c>
      <c r="P66">
        <v>263.84615384615398</v>
      </c>
      <c r="Q66" t="s">
        <v>73</v>
      </c>
      <c r="R66" t="s">
        <v>97</v>
      </c>
      <c r="S66" t="s">
        <v>75</v>
      </c>
      <c r="T66">
        <v>5.6096878278190703</v>
      </c>
      <c r="U66">
        <v>346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 t="s">
        <v>83</v>
      </c>
      <c r="AD66">
        <f t="shared" si="0"/>
        <v>5</v>
      </c>
      <c r="AE66">
        <f t="shared" si="1"/>
        <v>1</v>
      </c>
      <c r="AF66">
        <f t="shared" si="2"/>
        <v>2</v>
      </c>
      <c r="AG66">
        <f t="shared" si="3"/>
        <v>2</v>
      </c>
      <c r="AH66" t="s">
        <v>77</v>
      </c>
      <c r="AJ66" t="s">
        <v>77</v>
      </c>
      <c r="AV66" t="s">
        <v>84</v>
      </c>
      <c r="AW66" t="s">
        <v>78</v>
      </c>
      <c r="BC66" t="s">
        <v>79</v>
      </c>
      <c r="BE66" t="s">
        <v>79</v>
      </c>
      <c r="BK66" t="str">
        <f t="shared" si="4"/>
        <v xml:space="preserve">Prest-Math para la enseñanza de las matemáticas_P / ESMATE_P / PFLE-ATAL / Acompañamiento diferenciado inglés / </v>
      </c>
    </row>
    <row r="67" spans="1:63">
      <c r="A67">
        <v>111001013323</v>
      </c>
      <c r="B67" t="s">
        <v>176</v>
      </c>
      <c r="C67" t="s">
        <v>70</v>
      </c>
      <c r="E67" t="s">
        <v>77</v>
      </c>
      <c r="F67" t="s">
        <v>177</v>
      </c>
      <c r="H67">
        <v>50</v>
      </c>
      <c r="I67">
        <v>27</v>
      </c>
      <c r="J67">
        <v>9</v>
      </c>
      <c r="K67">
        <v>9</v>
      </c>
      <c r="L67">
        <v>5</v>
      </c>
      <c r="M67">
        <v>14</v>
      </c>
      <c r="N67">
        <v>253.58363858363899</v>
      </c>
      <c r="O67">
        <v>241.712158808933</v>
      </c>
      <c r="P67">
        <v>248.14560439560401</v>
      </c>
      <c r="Q67" t="s">
        <v>89</v>
      </c>
      <c r="R67" t="s">
        <v>102</v>
      </c>
      <c r="S67" t="s">
        <v>107</v>
      </c>
      <c r="T67">
        <v>8.4208286122045894</v>
      </c>
      <c r="U67">
        <v>238</v>
      </c>
      <c r="V67">
        <v>111001013323</v>
      </c>
      <c r="W67">
        <v>0</v>
      </c>
      <c r="X67">
        <v>1</v>
      </c>
      <c r="Y67">
        <v>1</v>
      </c>
      <c r="Z67">
        <v>0</v>
      </c>
      <c r="AA67">
        <v>0</v>
      </c>
      <c r="AB67">
        <v>0</v>
      </c>
      <c r="AC67" t="s">
        <v>108</v>
      </c>
      <c r="AD67">
        <f t="shared" ref="AD67:AD130" si="5">SUM(AE67:AG67)</f>
        <v>5</v>
      </c>
      <c r="AE67">
        <f t="shared" ref="AE67:AE130" si="6">COUNTIF($AH67:$CM67,"P")</f>
        <v>2</v>
      </c>
      <c r="AF67">
        <f t="shared" ref="AF67:AF130" si="7">COUNTIF($AH67:$CM67,"C")</f>
        <v>0</v>
      </c>
      <c r="AG67">
        <f t="shared" ref="AG67:AG130" si="8">COUNTIF($AH67:$CM67,"F")</f>
        <v>3</v>
      </c>
      <c r="AN67" t="s">
        <v>84</v>
      </c>
      <c r="AW67" t="s">
        <v>84</v>
      </c>
      <c r="BC67" t="s">
        <v>79</v>
      </c>
      <c r="BF67" t="s">
        <v>79</v>
      </c>
      <c r="BH67" t="s">
        <v>79</v>
      </c>
      <c r="BK67" t="str">
        <f t="shared" si="4"/>
        <v xml:space="preserve">ENAD - Enseñar en el Nivel Adecuado / ESMATE_P / PFLE-ATAL / Francés / Modelo educativo bilingüe (inglés-francés) / </v>
      </c>
    </row>
    <row r="68" spans="1:63">
      <c r="A68">
        <v>111001013374</v>
      </c>
      <c r="B68" t="s">
        <v>178</v>
      </c>
      <c r="C68" t="s">
        <v>70</v>
      </c>
      <c r="E68" t="s">
        <v>77</v>
      </c>
      <c r="F68" t="s">
        <v>177</v>
      </c>
      <c r="H68">
        <v>45</v>
      </c>
      <c r="I68">
        <v>29</v>
      </c>
      <c r="J68">
        <v>23</v>
      </c>
      <c r="K68">
        <v>3</v>
      </c>
      <c r="L68">
        <v>0</v>
      </c>
      <c r="M68">
        <v>3</v>
      </c>
      <c r="N68">
        <v>242.28287841191101</v>
      </c>
      <c r="O68">
        <v>242.5</v>
      </c>
      <c r="P68">
        <v>242.49704142011799</v>
      </c>
      <c r="Q68" t="s">
        <v>89</v>
      </c>
      <c r="R68" t="s">
        <v>150</v>
      </c>
      <c r="S68" t="s">
        <v>107</v>
      </c>
      <c r="T68">
        <v>16.673108548437799</v>
      </c>
      <c r="U68">
        <v>31</v>
      </c>
      <c r="W68">
        <v>1</v>
      </c>
      <c r="X68">
        <v>0</v>
      </c>
      <c r="Y68">
        <v>1</v>
      </c>
      <c r="Z68">
        <v>0</v>
      </c>
      <c r="AA68">
        <v>0</v>
      </c>
      <c r="AB68">
        <v>0</v>
      </c>
      <c r="AC68" t="s">
        <v>110</v>
      </c>
      <c r="AD68">
        <f t="shared" si="5"/>
        <v>4</v>
      </c>
      <c r="AE68">
        <f t="shared" si="6"/>
        <v>0</v>
      </c>
      <c r="AF68">
        <f t="shared" si="7"/>
        <v>1</v>
      </c>
      <c r="AG68">
        <f t="shared" si="8"/>
        <v>3</v>
      </c>
      <c r="AM68" t="s">
        <v>77</v>
      </c>
      <c r="AW68" t="s">
        <v>78</v>
      </c>
      <c r="BB68" t="s">
        <v>79</v>
      </c>
      <c r="BC68" t="s">
        <v>79</v>
      </c>
      <c r="BE68" t="s">
        <v>79</v>
      </c>
      <c r="BK68" t="str">
        <f t="shared" ref="BK68:BK131" si="9">IF(AN68="","",AN$1&amp;" / ")&amp;IF(AO68="","",AO$1&amp;" / ")&amp;IF(AP68="","",AP$1&amp;" / ")&amp;IF(AQ68="","",AQ$1&amp;" / ")&amp;IF(AR68="","",AR$1&amp;" / ")&amp;IF(AS68="","",AS$1&amp;" / ")&amp;IF(AT68="","",AT$1&amp;" / ")&amp;IF(AU68="","",AU$1&amp;" / ")&amp;IF(AV68="","",AV$1&amp;" / ")&amp;IF(AW68="","",AW$1&amp;" / ")&amp;IF(AZ68="","",AZ$1&amp;" / ")&amp;IF(BA68="","",BA$1&amp;" / ")&amp;IF(BB68="","",BB$1&amp;" / ")&amp;IF(BC68="","",BC$1&amp;" / ")&amp;IF(BD68="","",BD$1&amp;" / ")&amp;IF(BE68="","",BE$1&amp;" / ")&amp;IF(BF68="","",BF$1&amp;" / ")&amp;IF(BG68="","",BG$1&amp;" / ")&amp;IF(BH68="","",BH$1&amp;" / ")&amp;IF(AAI68="","",AAI$1&amp;" / ")&amp;IF(AAJ68="","",AAJ$1&amp;" / ")</f>
        <v xml:space="preserve">ESMATE_P / FORTALECIMIENTO INFANCIA / PFLE-ATAL / Acompañamiento diferenciado inglés / </v>
      </c>
    </row>
    <row r="69" spans="1:63">
      <c r="A69">
        <v>111001013676</v>
      </c>
      <c r="B69" t="s">
        <v>179</v>
      </c>
      <c r="C69" t="s">
        <v>70</v>
      </c>
      <c r="E69" t="s">
        <v>81</v>
      </c>
      <c r="F69" t="s">
        <v>106</v>
      </c>
      <c r="H69">
        <v>30</v>
      </c>
      <c r="I69">
        <v>38</v>
      </c>
      <c r="J69">
        <v>22</v>
      </c>
      <c r="K69">
        <v>8</v>
      </c>
      <c r="L69">
        <v>2</v>
      </c>
      <c r="M69">
        <v>10</v>
      </c>
      <c r="N69">
        <v>250.47280744733001</v>
      </c>
      <c r="O69">
        <v>254.42212959454301</v>
      </c>
      <c r="P69">
        <v>259.83224222585898</v>
      </c>
      <c r="Q69" t="s">
        <v>73</v>
      </c>
      <c r="R69" t="s">
        <v>97</v>
      </c>
      <c r="S69" t="s">
        <v>75</v>
      </c>
      <c r="T69">
        <v>3.99991840123307</v>
      </c>
      <c r="U69">
        <v>372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  <c r="AC69" t="s">
        <v>83</v>
      </c>
      <c r="AD69">
        <f t="shared" si="5"/>
        <v>5</v>
      </c>
      <c r="AE69">
        <f t="shared" si="6"/>
        <v>1</v>
      </c>
      <c r="AF69">
        <f t="shared" si="7"/>
        <v>2</v>
      </c>
      <c r="AG69">
        <f t="shared" si="8"/>
        <v>2</v>
      </c>
      <c r="AH69" t="s">
        <v>77</v>
      </c>
      <c r="AJ69" t="s">
        <v>77</v>
      </c>
      <c r="AT69" t="s">
        <v>84</v>
      </c>
      <c r="AW69" t="s">
        <v>78</v>
      </c>
      <c r="BB69" t="s">
        <v>79</v>
      </c>
      <c r="BC69" t="s">
        <v>79</v>
      </c>
      <c r="BK69" t="str">
        <f t="shared" si="9"/>
        <v xml:space="preserve">Olimpiadas STEM / ESMATE_P / FORTALECIMIENTO INFANCIA / PFLE-ATAL / </v>
      </c>
    </row>
    <row r="70" spans="1:63">
      <c r="A70">
        <v>111001013811</v>
      </c>
      <c r="B70" t="s">
        <v>180</v>
      </c>
      <c r="C70" t="s">
        <v>70</v>
      </c>
      <c r="E70" t="s">
        <v>81</v>
      </c>
      <c r="F70" t="s">
        <v>130</v>
      </c>
      <c r="H70">
        <v>50</v>
      </c>
      <c r="I70">
        <v>35</v>
      </c>
      <c r="J70">
        <v>12</v>
      </c>
      <c r="K70">
        <v>4</v>
      </c>
      <c r="L70">
        <v>0</v>
      </c>
      <c r="M70">
        <v>4</v>
      </c>
      <c r="N70">
        <v>248.00876338851</v>
      </c>
      <c r="O70">
        <v>250.160486995019</v>
      </c>
      <c r="P70">
        <v>250.11068068622001</v>
      </c>
      <c r="Q70" t="s">
        <v>89</v>
      </c>
      <c r="R70" t="s">
        <v>102</v>
      </c>
      <c r="S70" t="s">
        <v>107</v>
      </c>
      <c r="T70">
        <v>12.5822548002911</v>
      </c>
      <c r="U70">
        <v>97</v>
      </c>
      <c r="V70">
        <v>111001013811</v>
      </c>
      <c r="W70">
        <v>0</v>
      </c>
      <c r="X70">
        <v>1</v>
      </c>
      <c r="Y70">
        <v>0</v>
      </c>
      <c r="Z70">
        <v>1</v>
      </c>
      <c r="AA70">
        <v>0</v>
      </c>
      <c r="AB70">
        <v>0</v>
      </c>
      <c r="AC70" t="s">
        <v>104</v>
      </c>
      <c r="AD70">
        <f t="shared" si="5"/>
        <v>5</v>
      </c>
      <c r="AE70">
        <f t="shared" si="6"/>
        <v>3</v>
      </c>
      <c r="AF70">
        <f t="shared" si="7"/>
        <v>0</v>
      </c>
      <c r="AG70">
        <f t="shared" si="8"/>
        <v>2</v>
      </c>
      <c r="AQ70" t="s">
        <v>84</v>
      </c>
      <c r="AS70" t="s">
        <v>84</v>
      </c>
      <c r="AT70" t="s">
        <v>84</v>
      </c>
      <c r="AW70" t="s">
        <v>78</v>
      </c>
      <c r="BA70" t="s">
        <v>79</v>
      </c>
      <c r="BC70" t="s">
        <v>79</v>
      </c>
      <c r="BK70" t="str">
        <f t="shared" si="9"/>
        <v xml:space="preserve">Nivelación de aprendizajes desde la secundaria / Asistencia tránsito efectivo / Olimpiadas STEM / ESMATE_P / NIDOS -  FORTALECIMIENTO  / PFLE-ATAL / </v>
      </c>
    </row>
    <row r="71" spans="1:63">
      <c r="A71">
        <v>111001013820</v>
      </c>
      <c r="B71" t="s">
        <v>181</v>
      </c>
      <c r="C71" t="s">
        <v>70</v>
      </c>
      <c r="E71" t="s">
        <v>81</v>
      </c>
      <c r="F71" t="s">
        <v>182</v>
      </c>
      <c r="H71">
        <v>35</v>
      </c>
      <c r="I71">
        <v>37</v>
      </c>
      <c r="J71">
        <v>24</v>
      </c>
      <c r="K71">
        <v>3</v>
      </c>
      <c r="L71">
        <v>0</v>
      </c>
      <c r="M71">
        <v>3</v>
      </c>
      <c r="N71">
        <v>261.550480769231</v>
      </c>
      <c r="O71">
        <v>265.91715976331398</v>
      </c>
      <c r="P71">
        <v>260.98014888337502</v>
      </c>
      <c r="Q71" t="s">
        <v>89</v>
      </c>
      <c r="R71" t="s">
        <v>97</v>
      </c>
      <c r="S71" t="s">
        <v>90</v>
      </c>
      <c r="T71">
        <v>13.205250636608699</v>
      </c>
      <c r="U71">
        <v>85</v>
      </c>
      <c r="W71">
        <v>0</v>
      </c>
      <c r="X71">
        <v>0</v>
      </c>
      <c r="Y71">
        <v>0</v>
      </c>
      <c r="Z71">
        <v>1</v>
      </c>
      <c r="AA71">
        <v>0</v>
      </c>
      <c r="AB71">
        <v>0</v>
      </c>
      <c r="AC71" t="s">
        <v>98</v>
      </c>
      <c r="AD71">
        <f t="shared" si="5"/>
        <v>5</v>
      </c>
      <c r="AE71">
        <f t="shared" si="6"/>
        <v>3</v>
      </c>
      <c r="AF71">
        <f t="shared" si="7"/>
        <v>1</v>
      </c>
      <c r="AG71">
        <f t="shared" si="8"/>
        <v>1</v>
      </c>
      <c r="AH71" t="s">
        <v>77</v>
      </c>
      <c r="AO71" t="s">
        <v>84</v>
      </c>
      <c r="AP71" t="s">
        <v>84</v>
      </c>
      <c r="AT71" t="s">
        <v>84</v>
      </c>
      <c r="AW71" t="s">
        <v>78</v>
      </c>
      <c r="BA71" t="s">
        <v>79</v>
      </c>
      <c r="BK71" t="str">
        <f t="shared" si="9"/>
        <v xml:space="preserve">Ambientes Virtuales para el Aprendizaje  de la Matemáticas (IA o Plataformas) / Manuales de lectura (4°-8°) / Olimpiadas STEM / ESMATE_P / NIDOS -  FORTALECIMIENTO  / </v>
      </c>
    </row>
    <row r="72" spans="1:63">
      <c r="A72">
        <v>111001013935</v>
      </c>
      <c r="B72" t="s">
        <v>183</v>
      </c>
      <c r="C72" t="s">
        <v>70</v>
      </c>
      <c r="E72" t="s">
        <v>81</v>
      </c>
      <c r="F72" t="s">
        <v>182</v>
      </c>
      <c r="H72">
        <v>37</v>
      </c>
      <c r="I72">
        <v>17</v>
      </c>
      <c r="J72">
        <v>32</v>
      </c>
      <c r="K72">
        <v>15</v>
      </c>
      <c r="L72">
        <v>0</v>
      </c>
      <c r="M72">
        <v>15</v>
      </c>
      <c r="N72">
        <v>247.30769230769201</v>
      </c>
      <c r="O72">
        <v>259.230769230769</v>
      </c>
      <c r="P72">
        <v>276.92307692307702</v>
      </c>
      <c r="Q72" t="s">
        <v>73</v>
      </c>
      <c r="R72" t="s">
        <v>74</v>
      </c>
      <c r="S72" t="s">
        <v>75</v>
      </c>
      <c r="T72">
        <v>6.5100234791366303</v>
      </c>
      <c r="U72">
        <v>303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  <c r="AC72" t="s">
        <v>83</v>
      </c>
      <c r="AD72">
        <f t="shared" si="5"/>
        <v>5</v>
      </c>
      <c r="AE72">
        <f t="shared" si="6"/>
        <v>2</v>
      </c>
      <c r="AF72">
        <f t="shared" si="7"/>
        <v>2</v>
      </c>
      <c r="AG72">
        <f t="shared" si="8"/>
        <v>1</v>
      </c>
      <c r="AH72" t="s">
        <v>77</v>
      </c>
      <c r="AJ72" t="s">
        <v>77</v>
      </c>
      <c r="AO72" t="s">
        <v>84</v>
      </c>
      <c r="AV72" t="s">
        <v>84</v>
      </c>
      <c r="AW72" t="s">
        <v>78</v>
      </c>
      <c r="BE72" t="s">
        <v>79</v>
      </c>
      <c r="BK72" t="str">
        <f t="shared" si="9"/>
        <v xml:space="preserve">Ambientes Virtuales para el Aprendizaje  de la Matemáticas (IA o Plataformas) / Prest-Math para la enseñanza de las matemáticas_P / ESMATE_P / Acompañamiento diferenciado inglés / </v>
      </c>
    </row>
    <row r="73" spans="1:63">
      <c r="A73">
        <v>111001014001</v>
      </c>
      <c r="B73" t="s">
        <v>184</v>
      </c>
      <c r="C73" t="s">
        <v>70</v>
      </c>
      <c r="E73" t="s">
        <v>81</v>
      </c>
      <c r="F73" t="s">
        <v>185</v>
      </c>
      <c r="H73">
        <v>39</v>
      </c>
      <c r="I73">
        <v>25</v>
      </c>
      <c r="J73">
        <v>21</v>
      </c>
      <c r="K73">
        <v>14</v>
      </c>
      <c r="L73">
        <v>2</v>
      </c>
      <c r="M73">
        <v>16</v>
      </c>
      <c r="N73">
        <v>260.38461538461502</v>
      </c>
      <c r="O73">
        <v>263.07692307692298</v>
      </c>
      <c r="P73">
        <v>260.38461538461502</v>
      </c>
      <c r="Q73" t="s">
        <v>89</v>
      </c>
      <c r="R73" t="s">
        <v>97</v>
      </c>
      <c r="S73" t="s">
        <v>90</v>
      </c>
      <c r="T73">
        <v>12.2887053804867</v>
      </c>
      <c r="U73">
        <v>103</v>
      </c>
      <c r="W73">
        <v>0</v>
      </c>
      <c r="X73">
        <v>0</v>
      </c>
      <c r="Y73">
        <v>0</v>
      </c>
      <c r="Z73">
        <v>1</v>
      </c>
      <c r="AA73">
        <v>0</v>
      </c>
      <c r="AB73">
        <v>0</v>
      </c>
      <c r="AC73" t="s">
        <v>98</v>
      </c>
      <c r="AD73">
        <f t="shared" si="5"/>
        <v>6</v>
      </c>
      <c r="AE73">
        <f t="shared" si="6"/>
        <v>3</v>
      </c>
      <c r="AF73">
        <f t="shared" si="7"/>
        <v>0</v>
      </c>
      <c r="AG73">
        <f t="shared" si="8"/>
        <v>3</v>
      </c>
      <c r="AO73" t="s">
        <v>84</v>
      </c>
      <c r="AP73" t="s">
        <v>84</v>
      </c>
      <c r="AV73" t="s">
        <v>84</v>
      </c>
      <c r="AW73" t="s">
        <v>78</v>
      </c>
      <c r="BC73" t="s">
        <v>79</v>
      </c>
      <c r="BD73" t="s">
        <v>79</v>
      </c>
      <c r="BE73" t="s">
        <v>79</v>
      </c>
      <c r="BK73" t="str">
        <f t="shared" si="9"/>
        <v xml:space="preserve">Ambientes Virtuales para el Aprendizaje  de la Matemáticas (IA o Plataformas) / Manuales de lectura (4°-8°) / Prest-Math para la enseñanza de las matemáticas_P / ESMATE_P / PFLE-ATAL / Nuevo modelo de la media / Ruta de Acompañamiento Integral / Acompañamiento diferenciado inglés / </v>
      </c>
    </row>
    <row r="74" spans="1:63">
      <c r="A74">
        <v>111001014028</v>
      </c>
      <c r="B74" t="s">
        <v>186</v>
      </c>
      <c r="C74" t="s">
        <v>70</v>
      </c>
      <c r="E74" t="s">
        <v>81</v>
      </c>
      <c r="F74" t="s">
        <v>130</v>
      </c>
      <c r="H74">
        <v>43</v>
      </c>
      <c r="I74">
        <v>52</v>
      </c>
      <c r="J74">
        <v>5</v>
      </c>
      <c r="K74">
        <v>0</v>
      </c>
      <c r="L74">
        <v>0</v>
      </c>
      <c r="M74">
        <v>0</v>
      </c>
      <c r="N74">
        <v>261.538461538462</v>
      </c>
      <c r="O74">
        <v>258.84615384615398</v>
      </c>
      <c r="P74">
        <v>251.538461538462</v>
      </c>
      <c r="Q74" t="s">
        <v>93</v>
      </c>
      <c r="R74" t="s">
        <v>102</v>
      </c>
      <c r="S74" t="s">
        <v>107</v>
      </c>
      <c r="T74">
        <v>23.065392208127701</v>
      </c>
      <c r="U74">
        <v>8</v>
      </c>
      <c r="W74">
        <v>1</v>
      </c>
      <c r="X74">
        <v>0</v>
      </c>
      <c r="Y74">
        <v>0</v>
      </c>
      <c r="Z74">
        <v>1</v>
      </c>
      <c r="AA74">
        <v>0</v>
      </c>
      <c r="AB74">
        <v>0</v>
      </c>
      <c r="AC74" t="s">
        <v>110</v>
      </c>
      <c r="AD74">
        <f t="shared" si="5"/>
        <v>4</v>
      </c>
      <c r="AE74">
        <f t="shared" si="6"/>
        <v>1</v>
      </c>
      <c r="AF74">
        <f t="shared" si="7"/>
        <v>3</v>
      </c>
      <c r="AG74">
        <f t="shared" si="8"/>
        <v>0</v>
      </c>
      <c r="AH74" t="s">
        <v>77</v>
      </c>
      <c r="AI74" t="s">
        <v>77</v>
      </c>
      <c r="AJ74" t="s">
        <v>77</v>
      </c>
      <c r="AT74" t="s">
        <v>84</v>
      </c>
      <c r="AW74" t="s">
        <v>78</v>
      </c>
      <c r="BK74" t="str">
        <f t="shared" si="9"/>
        <v xml:space="preserve">Olimpiadas STEM / ESMATE_P / </v>
      </c>
    </row>
    <row r="75" spans="1:63">
      <c r="A75">
        <v>111001014109</v>
      </c>
      <c r="B75" t="s">
        <v>187</v>
      </c>
      <c r="C75" t="s">
        <v>70</v>
      </c>
      <c r="E75" t="s">
        <v>81</v>
      </c>
      <c r="F75" t="s">
        <v>106</v>
      </c>
      <c r="H75">
        <v>26</v>
      </c>
      <c r="I75">
        <v>41</v>
      </c>
      <c r="J75">
        <v>24</v>
      </c>
      <c r="K75">
        <v>9</v>
      </c>
      <c r="L75">
        <v>1</v>
      </c>
      <c r="M75">
        <v>10</v>
      </c>
      <c r="N75">
        <v>261.34978229317898</v>
      </c>
      <c r="O75">
        <v>268.00435413642998</v>
      </c>
      <c r="P75">
        <v>266.83846153846201</v>
      </c>
      <c r="Q75" t="s">
        <v>89</v>
      </c>
      <c r="R75" t="s">
        <v>97</v>
      </c>
      <c r="S75" t="s">
        <v>90</v>
      </c>
      <c r="T75">
        <v>5.75419572250276</v>
      </c>
      <c r="U75">
        <v>339</v>
      </c>
      <c r="W75">
        <v>0</v>
      </c>
      <c r="X75">
        <v>0</v>
      </c>
      <c r="Y75">
        <v>0</v>
      </c>
      <c r="Z75">
        <v>1</v>
      </c>
      <c r="AA75">
        <v>0</v>
      </c>
      <c r="AB75">
        <v>0</v>
      </c>
      <c r="AC75" t="s">
        <v>98</v>
      </c>
      <c r="AD75">
        <f t="shared" si="5"/>
        <v>6</v>
      </c>
      <c r="AE75">
        <f t="shared" si="6"/>
        <v>3</v>
      </c>
      <c r="AF75">
        <f t="shared" si="7"/>
        <v>0</v>
      </c>
      <c r="AG75">
        <f t="shared" si="8"/>
        <v>3</v>
      </c>
      <c r="AO75" t="s">
        <v>84</v>
      </c>
      <c r="AP75" t="s">
        <v>84</v>
      </c>
      <c r="AT75" t="s">
        <v>84</v>
      </c>
      <c r="AW75" t="s">
        <v>78</v>
      </c>
      <c r="BB75" t="s">
        <v>79</v>
      </c>
      <c r="BE75" t="s">
        <v>79</v>
      </c>
      <c r="BG75" t="s">
        <v>79</v>
      </c>
      <c r="BK75" t="str">
        <f t="shared" si="9"/>
        <v xml:space="preserve">Ambientes Virtuales para el Aprendizaje  de la Matemáticas (IA o Plataformas) / Manuales de lectura (4°-8°) / Olimpiadas STEM / ESMATE_P / FORTALECIMIENTO INFANCIA / Acompañamiento diferenciado inglés / Portugués / </v>
      </c>
    </row>
    <row r="76" spans="1:63">
      <c r="A76">
        <v>111001014168</v>
      </c>
      <c r="B76" t="s">
        <v>188</v>
      </c>
      <c r="C76" t="s">
        <v>70</v>
      </c>
      <c r="E76" t="s">
        <v>77</v>
      </c>
      <c r="F76" t="s">
        <v>147</v>
      </c>
      <c r="H76">
        <v>48</v>
      </c>
      <c r="I76">
        <v>31</v>
      </c>
      <c r="J76">
        <v>16</v>
      </c>
      <c r="K76">
        <v>4</v>
      </c>
      <c r="L76">
        <v>2</v>
      </c>
      <c r="M76">
        <v>6</v>
      </c>
      <c r="N76">
        <v>239.21562689279199</v>
      </c>
      <c r="O76">
        <v>239.46211683053801</v>
      </c>
      <c r="P76">
        <v>247.29179910998101</v>
      </c>
      <c r="Q76" t="s">
        <v>73</v>
      </c>
      <c r="R76" t="s">
        <v>102</v>
      </c>
      <c r="S76" t="s">
        <v>103</v>
      </c>
      <c r="T76">
        <v>17.829554924470202</v>
      </c>
      <c r="U76">
        <v>24</v>
      </c>
      <c r="W76">
        <v>1</v>
      </c>
      <c r="X76">
        <v>0</v>
      </c>
      <c r="Y76">
        <v>1</v>
      </c>
      <c r="Z76">
        <v>0</v>
      </c>
      <c r="AA76">
        <v>0</v>
      </c>
      <c r="AB76">
        <v>0</v>
      </c>
      <c r="AC76" t="s">
        <v>110</v>
      </c>
      <c r="AD76">
        <f t="shared" si="5"/>
        <v>3</v>
      </c>
      <c r="AE76">
        <f t="shared" si="6"/>
        <v>0</v>
      </c>
      <c r="AF76">
        <f t="shared" si="7"/>
        <v>0</v>
      </c>
      <c r="AG76">
        <f t="shared" si="8"/>
        <v>3</v>
      </c>
      <c r="AW76" t="s">
        <v>78</v>
      </c>
      <c r="BC76" t="s">
        <v>79</v>
      </c>
      <c r="BD76" t="s">
        <v>79</v>
      </c>
      <c r="BE76" t="s">
        <v>79</v>
      </c>
      <c r="BK76" t="str">
        <f t="shared" si="9"/>
        <v xml:space="preserve">ESMATE_P / PFLE-ATAL / Nuevo modelo de la media / Ruta de Acompañamiento Integral / Acompañamiento diferenciado inglés / </v>
      </c>
    </row>
    <row r="77" spans="1:63">
      <c r="A77">
        <v>111001014176</v>
      </c>
      <c r="B77" t="s">
        <v>189</v>
      </c>
      <c r="C77" t="s">
        <v>70</v>
      </c>
      <c r="E77" t="s">
        <v>81</v>
      </c>
      <c r="F77" t="s">
        <v>147</v>
      </c>
      <c r="H77">
        <v>21</v>
      </c>
      <c r="I77">
        <v>40</v>
      </c>
      <c r="J77">
        <v>24</v>
      </c>
      <c r="K77">
        <v>12</v>
      </c>
      <c r="L77">
        <v>3</v>
      </c>
      <c r="M77">
        <v>15</v>
      </c>
      <c r="N77">
        <v>264.230769230769</v>
      </c>
      <c r="O77">
        <v>262.30769230769198</v>
      </c>
      <c r="P77">
        <v>270.769230769231</v>
      </c>
      <c r="Q77" t="s">
        <v>73</v>
      </c>
      <c r="R77" t="s">
        <v>74</v>
      </c>
      <c r="S77" t="s">
        <v>75</v>
      </c>
      <c r="T77">
        <v>7.7781455098196997</v>
      </c>
      <c r="U77">
        <v>267</v>
      </c>
      <c r="W77">
        <v>0</v>
      </c>
      <c r="X77">
        <v>0</v>
      </c>
      <c r="Y77">
        <v>0</v>
      </c>
      <c r="Z77">
        <v>0</v>
      </c>
      <c r="AA77">
        <v>0</v>
      </c>
      <c r="AB77">
        <v>1</v>
      </c>
      <c r="AC77" t="s">
        <v>83</v>
      </c>
      <c r="AD77">
        <f t="shared" si="5"/>
        <v>5</v>
      </c>
      <c r="AE77">
        <f t="shared" si="6"/>
        <v>1</v>
      </c>
      <c r="AF77">
        <f t="shared" si="7"/>
        <v>2</v>
      </c>
      <c r="AG77">
        <f t="shared" si="8"/>
        <v>2</v>
      </c>
      <c r="AI77" t="s">
        <v>77</v>
      </c>
      <c r="AJ77" t="s">
        <v>77</v>
      </c>
      <c r="AV77" t="s">
        <v>84</v>
      </c>
      <c r="AW77" t="s">
        <v>78</v>
      </c>
      <c r="BC77" t="s">
        <v>79</v>
      </c>
      <c r="BD77" t="s">
        <v>79</v>
      </c>
      <c r="BK77" t="str">
        <f t="shared" si="9"/>
        <v xml:space="preserve">Prest-Math para la enseñanza de las matemáticas_P / ESMATE_P / PFLE-ATAL / Nuevo modelo de la media / Ruta de Acompañamiento Integral / </v>
      </c>
    </row>
    <row r="78" spans="1:63">
      <c r="A78">
        <v>111001014206</v>
      </c>
      <c r="B78" t="s">
        <v>190</v>
      </c>
      <c r="C78" t="s">
        <v>70</v>
      </c>
      <c r="E78" t="s">
        <v>81</v>
      </c>
      <c r="F78" t="s">
        <v>117</v>
      </c>
      <c r="H78">
        <v>20</v>
      </c>
      <c r="I78">
        <v>44</v>
      </c>
      <c r="J78">
        <v>29</v>
      </c>
      <c r="K78">
        <v>6</v>
      </c>
      <c r="L78">
        <v>1</v>
      </c>
      <c r="M78">
        <v>7</v>
      </c>
      <c r="N78">
        <v>262.15021199273201</v>
      </c>
      <c r="O78">
        <v>262.91542711432197</v>
      </c>
      <c r="P78">
        <v>261.99547511312198</v>
      </c>
      <c r="Q78" t="s">
        <v>89</v>
      </c>
      <c r="R78" t="s">
        <v>97</v>
      </c>
      <c r="S78" t="s">
        <v>90</v>
      </c>
      <c r="T78">
        <v>9.5708299431867498</v>
      </c>
      <c r="U78">
        <v>199</v>
      </c>
      <c r="W78">
        <v>0</v>
      </c>
      <c r="X78">
        <v>0</v>
      </c>
      <c r="Y78">
        <v>0</v>
      </c>
      <c r="Z78">
        <v>1</v>
      </c>
      <c r="AA78">
        <v>0</v>
      </c>
      <c r="AB78">
        <v>0</v>
      </c>
      <c r="AC78" t="s">
        <v>98</v>
      </c>
      <c r="AD78">
        <f t="shared" si="5"/>
        <v>7</v>
      </c>
      <c r="AE78">
        <f t="shared" si="6"/>
        <v>3</v>
      </c>
      <c r="AF78">
        <f t="shared" si="7"/>
        <v>0</v>
      </c>
      <c r="AG78">
        <f t="shared" si="8"/>
        <v>4</v>
      </c>
      <c r="AO78" t="s">
        <v>84</v>
      </c>
      <c r="AP78" t="s">
        <v>84</v>
      </c>
      <c r="AT78" t="s">
        <v>84</v>
      </c>
      <c r="AW78" t="s">
        <v>78</v>
      </c>
      <c r="AX78" t="s">
        <v>79</v>
      </c>
      <c r="BC78" t="s">
        <v>79</v>
      </c>
      <c r="BD78" t="s">
        <v>79</v>
      </c>
      <c r="BE78" t="s">
        <v>79</v>
      </c>
      <c r="BK78" t="str">
        <f t="shared" si="9"/>
        <v xml:space="preserve">Ambientes Virtuales para el Aprendizaje  de la Matemáticas (IA o Plataformas) / Manuales de lectura (4°-8°) / Olimpiadas STEM / ESMATE_P / PFLE-ATAL / Nuevo modelo de la media / Ruta de Acompañamiento Integral / Acompañamiento diferenciado inglés / </v>
      </c>
    </row>
    <row r="79" spans="1:63">
      <c r="A79">
        <v>111001014214</v>
      </c>
      <c r="B79" t="s">
        <v>191</v>
      </c>
      <c r="C79" t="s">
        <v>70</v>
      </c>
      <c r="E79" t="s">
        <v>81</v>
      </c>
      <c r="F79" t="s">
        <v>117</v>
      </c>
      <c r="H79">
        <v>30</v>
      </c>
      <c r="I79">
        <v>31</v>
      </c>
      <c r="J79">
        <v>26</v>
      </c>
      <c r="K79">
        <v>13</v>
      </c>
      <c r="L79">
        <v>0</v>
      </c>
      <c r="M79">
        <v>13</v>
      </c>
      <c r="N79">
        <v>263.36941501612199</v>
      </c>
      <c r="O79">
        <v>258.24044219253801</v>
      </c>
      <c r="P79">
        <v>269.10049627791602</v>
      </c>
      <c r="Q79" t="s">
        <v>73</v>
      </c>
      <c r="R79" t="s">
        <v>74</v>
      </c>
      <c r="S79" t="s">
        <v>75</v>
      </c>
      <c r="T79">
        <v>7.8030550285779396</v>
      </c>
      <c r="U79">
        <v>265</v>
      </c>
      <c r="W79">
        <v>0</v>
      </c>
      <c r="X79">
        <v>0</v>
      </c>
      <c r="Y79">
        <v>0</v>
      </c>
      <c r="Z79">
        <v>0</v>
      </c>
      <c r="AA79">
        <v>0</v>
      </c>
      <c r="AB79">
        <v>1</v>
      </c>
      <c r="AC79" t="s">
        <v>83</v>
      </c>
      <c r="AD79">
        <f t="shared" si="5"/>
        <v>5</v>
      </c>
      <c r="AE79">
        <f t="shared" si="6"/>
        <v>1</v>
      </c>
      <c r="AF79">
        <f t="shared" si="7"/>
        <v>2</v>
      </c>
      <c r="AG79">
        <f t="shared" si="8"/>
        <v>2</v>
      </c>
      <c r="AI79" t="s">
        <v>77</v>
      </c>
      <c r="AJ79" t="s">
        <v>77</v>
      </c>
      <c r="AT79" t="s">
        <v>84</v>
      </c>
      <c r="AW79" t="s">
        <v>78</v>
      </c>
      <c r="BC79" t="s">
        <v>79</v>
      </c>
      <c r="BE79" t="s">
        <v>79</v>
      </c>
      <c r="BK79" t="str">
        <f t="shared" si="9"/>
        <v xml:space="preserve">Olimpiadas STEM / ESMATE_P / PFLE-ATAL / Acompañamiento diferenciado inglés / </v>
      </c>
    </row>
    <row r="80" spans="1:63">
      <c r="A80">
        <v>111001014290</v>
      </c>
      <c r="B80" t="s">
        <v>192</v>
      </c>
      <c r="C80" t="s">
        <v>70</v>
      </c>
      <c r="E80" t="s">
        <v>71</v>
      </c>
      <c r="F80" t="s">
        <v>82</v>
      </c>
      <c r="H80">
        <v>8</v>
      </c>
      <c r="I80">
        <v>36</v>
      </c>
      <c r="J80">
        <v>27</v>
      </c>
      <c r="K80">
        <v>23</v>
      </c>
      <c r="L80">
        <v>5</v>
      </c>
      <c r="M80">
        <v>28</v>
      </c>
      <c r="N80">
        <v>280.853264382676</v>
      </c>
      <c r="O80">
        <v>286.50997150997102</v>
      </c>
      <c r="P80">
        <v>293.24175824175802</v>
      </c>
      <c r="Q80" t="s">
        <v>73</v>
      </c>
      <c r="R80" t="s">
        <v>94</v>
      </c>
      <c r="S80" t="s">
        <v>75</v>
      </c>
      <c r="T80">
        <v>6.6336056410462199</v>
      </c>
      <c r="U80">
        <v>300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  <c r="AC80" t="s">
        <v>76</v>
      </c>
      <c r="AD80">
        <f t="shared" si="5"/>
        <v>5</v>
      </c>
      <c r="AE80">
        <f t="shared" si="6"/>
        <v>0</v>
      </c>
      <c r="AF80">
        <f t="shared" si="7"/>
        <v>4</v>
      </c>
      <c r="AG80">
        <f t="shared" si="8"/>
        <v>1</v>
      </c>
      <c r="AH80" t="s">
        <v>77</v>
      </c>
      <c r="AI80" t="s">
        <v>77</v>
      </c>
      <c r="AJ80" t="s">
        <v>77</v>
      </c>
      <c r="AK80" t="s">
        <v>77</v>
      </c>
      <c r="AW80" t="s">
        <v>78</v>
      </c>
      <c r="BE80" t="s">
        <v>79</v>
      </c>
      <c r="BK80" t="str">
        <f t="shared" si="9"/>
        <v xml:space="preserve">ESMATE_P / Acompañamiento diferenciado inglés / </v>
      </c>
    </row>
    <row r="81" spans="1:63">
      <c r="A81">
        <v>111001014346</v>
      </c>
      <c r="B81" t="s">
        <v>193</v>
      </c>
      <c r="C81" t="s">
        <v>70</v>
      </c>
      <c r="E81" t="s">
        <v>81</v>
      </c>
      <c r="F81" t="s">
        <v>194</v>
      </c>
      <c r="H81">
        <v>33</v>
      </c>
      <c r="I81">
        <v>35</v>
      </c>
      <c r="J81">
        <v>19</v>
      </c>
      <c r="K81">
        <v>12</v>
      </c>
      <c r="L81">
        <v>1</v>
      </c>
      <c r="M81">
        <v>13</v>
      </c>
      <c r="N81">
        <v>255.452091767881</v>
      </c>
      <c r="O81">
        <v>265.3125</v>
      </c>
      <c r="P81">
        <v>268.62068965517199</v>
      </c>
      <c r="Q81" t="s">
        <v>73</v>
      </c>
      <c r="R81" t="s">
        <v>74</v>
      </c>
      <c r="S81" t="s">
        <v>75</v>
      </c>
      <c r="T81">
        <v>9.1096993507384703</v>
      </c>
      <c r="U81">
        <v>217</v>
      </c>
      <c r="W81">
        <v>0</v>
      </c>
      <c r="X81">
        <v>0</v>
      </c>
      <c r="Y81">
        <v>0</v>
      </c>
      <c r="Z81">
        <v>0</v>
      </c>
      <c r="AA81">
        <v>0</v>
      </c>
      <c r="AB81">
        <v>1</v>
      </c>
      <c r="AC81" t="s">
        <v>83</v>
      </c>
      <c r="AD81">
        <f t="shared" si="5"/>
        <v>5</v>
      </c>
      <c r="AE81">
        <f t="shared" si="6"/>
        <v>1</v>
      </c>
      <c r="AF81">
        <f t="shared" si="7"/>
        <v>3</v>
      </c>
      <c r="AG81">
        <f t="shared" si="8"/>
        <v>1</v>
      </c>
      <c r="AH81" t="s">
        <v>77</v>
      </c>
      <c r="AI81" t="s">
        <v>77</v>
      </c>
      <c r="AJ81" t="s">
        <v>77</v>
      </c>
      <c r="AV81" t="s">
        <v>84</v>
      </c>
      <c r="AW81" t="s">
        <v>78</v>
      </c>
      <c r="BE81" t="s">
        <v>79</v>
      </c>
      <c r="BK81" t="str">
        <f t="shared" si="9"/>
        <v xml:space="preserve">Prest-Math para la enseñanza de las matemáticas_P / ESMATE_P / Acompañamiento diferenciado inglés / </v>
      </c>
    </row>
    <row r="82" spans="1:63">
      <c r="A82">
        <v>111001014451</v>
      </c>
      <c r="B82" t="s">
        <v>195</v>
      </c>
      <c r="C82" t="s">
        <v>70</v>
      </c>
      <c r="E82" t="s">
        <v>81</v>
      </c>
      <c r="F82" t="s">
        <v>147</v>
      </c>
      <c r="H82">
        <v>38</v>
      </c>
      <c r="I82">
        <v>38</v>
      </c>
      <c r="J82">
        <v>16</v>
      </c>
      <c r="K82">
        <v>5</v>
      </c>
      <c r="L82">
        <v>3</v>
      </c>
      <c r="M82">
        <v>8</v>
      </c>
      <c r="N82">
        <v>269.61538461538498</v>
      </c>
      <c r="O82">
        <v>243.461538461538</v>
      </c>
      <c r="P82">
        <v>262.30769230769198</v>
      </c>
      <c r="Q82" t="s">
        <v>73</v>
      </c>
      <c r="R82" t="s">
        <v>97</v>
      </c>
      <c r="S82" t="s">
        <v>75</v>
      </c>
      <c r="T82">
        <v>17.398388769883901</v>
      </c>
      <c r="U82">
        <v>25</v>
      </c>
      <c r="W82">
        <v>1</v>
      </c>
      <c r="X82">
        <v>0</v>
      </c>
      <c r="Y82">
        <v>0</v>
      </c>
      <c r="Z82">
        <v>0</v>
      </c>
      <c r="AA82">
        <v>0</v>
      </c>
      <c r="AB82">
        <v>1</v>
      </c>
      <c r="AC82" t="s">
        <v>110</v>
      </c>
      <c r="AD82">
        <f t="shared" si="5"/>
        <v>4</v>
      </c>
      <c r="AE82">
        <f t="shared" si="6"/>
        <v>1</v>
      </c>
      <c r="AF82">
        <f t="shared" si="7"/>
        <v>1</v>
      </c>
      <c r="AG82">
        <f t="shared" si="8"/>
        <v>2</v>
      </c>
      <c r="AJ82" t="s">
        <v>77</v>
      </c>
      <c r="AT82" t="s">
        <v>84</v>
      </c>
      <c r="AW82" t="s">
        <v>78</v>
      </c>
      <c r="BC82" t="s">
        <v>79</v>
      </c>
      <c r="BE82" t="s">
        <v>79</v>
      </c>
      <c r="BK82" t="str">
        <f t="shared" si="9"/>
        <v xml:space="preserve">Olimpiadas STEM / ESMATE_P / PFLE-ATAL / Acompañamiento diferenciado inglés / </v>
      </c>
    </row>
    <row r="83" spans="1:63">
      <c r="A83">
        <v>111001014486</v>
      </c>
      <c r="B83" t="s">
        <v>196</v>
      </c>
      <c r="C83" t="s">
        <v>70</v>
      </c>
      <c r="E83" t="s">
        <v>77</v>
      </c>
      <c r="F83" t="s">
        <v>197</v>
      </c>
      <c r="H83">
        <v>44</v>
      </c>
      <c r="I83">
        <v>41</v>
      </c>
      <c r="J83">
        <v>13</v>
      </c>
      <c r="K83">
        <v>2</v>
      </c>
      <c r="L83">
        <v>2</v>
      </c>
      <c r="M83">
        <v>4</v>
      </c>
      <c r="N83">
        <v>243.83797054009801</v>
      </c>
      <c r="O83">
        <v>243.883495145631</v>
      </c>
      <c r="P83">
        <v>242.24759615384599</v>
      </c>
      <c r="Q83" t="s">
        <v>89</v>
      </c>
      <c r="R83" t="s">
        <v>150</v>
      </c>
      <c r="S83" t="s">
        <v>107</v>
      </c>
      <c r="T83">
        <v>10.693810066174199</v>
      </c>
      <c r="U83">
        <v>150</v>
      </c>
      <c r="V83">
        <v>111001014486</v>
      </c>
      <c r="W83">
        <v>0</v>
      </c>
      <c r="X83">
        <v>1</v>
      </c>
      <c r="Y83">
        <v>1</v>
      </c>
      <c r="Z83">
        <v>0</v>
      </c>
      <c r="AA83">
        <v>0</v>
      </c>
      <c r="AB83">
        <v>0</v>
      </c>
      <c r="AC83" t="s">
        <v>108</v>
      </c>
      <c r="AD83">
        <f t="shared" si="5"/>
        <v>5</v>
      </c>
      <c r="AE83">
        <f t="shared" si="6"/>
        <v>3</v>
      </c>
      <c r="AF83">
        <f t="shared" si="7"/>
        <v>1</v>
      </c>
      <c r="AG83">
        <f t="shared" si="8"/>
        <v>1</v>
      </c>
      <c r="AH83" t="s">
        <v>77</v>
      </c>
      <c r="AQ83" t="s">
        <v>84</v>
      </c>
      <c r="AR83" t="s">
        <v>84</v>
      </c>
      <c r="AW83" t="s">
        <v>84</v>
      </c>
      <c r="BC83" t="s">
        <v>79</v>
      </c>
      <c r="BK83" t="str">
        <f t="shared" si="9"/>
        <v xml:space="preserve">Nivelación de aprendizajes desde la secundaria / Acompáñame: Tutorías presenciales / ESMATE_P / PFLE-ATAL / </v>
      </c>
    </row>
    <row r="84" spans="1:63">
      <c r="A84">
        <v>111001014524</v>
      </c>
      <c r="B84" t="s">
        <v>152</v>
      </c>
      <c r="C84" t="s">
        <v>70</v>
      </c>
      <c r="E84" t="s">
        <v>81</v>
      </c>
      <c r="F84" t="s">
        <v>197</v>
      </c>
      <c r="H84">
        <v>47</v>
      </c>
      <c r="I84">
        <v>42</v>
      </c>
      <c r="J84">
        <v>9</v>
      </c>
      <c r="K84">
        <v>2</v>
      </c>
      <c r="L84">
        <v>0</v>
      </c>
      <c r="M84">
        <v>2</v>
      </c>
      <c r="N84">
        <v>245.19230769230799</v>
      </c>
      <c r="O84">
        <v>257.5</v>
      </c>
      <c r="P84">
        <v>249.954572986069</v>
      </c>
      <c r="Q84" t="s">
        <v>89</v>
      </c>
      <c r="R84" t="s">
        <v>102</v>
      </c>
      <c r="S84" t="s">
        <v>107</v>
      </c>
      <c r="T84">
        <v>13.7883728131936</v>
      </c>
      <c r="U84">
        <v>69</v>
      </c>
      <c r="W84">
        <v>1</v>
      </c>
      <c r="X84">
        <v>0</v>
      </c>
      <c r="Y84">
        <v>0</v>
      </c>
      <c r="Z84">
        <v>1</v>
      </c>
      <c r="AA84">
        <v>0</v>
      </c>
      <c r="AB84">
        <v>0</v>
      </c>
      <c r="AC84" t="s">
        <v>110</v>
      </c>
      <c r="AD84">
        <f t="shared" si="5"/>
        <v>4</v>
      </c>
      <c r="AE84">
        <f t="shared" si="6"/>
        <v>1</v>
      </c>
      <c r="AF84">
        <f t="shared" si="7"/>
        <v>2</v>
      </c>
      <c r="AG84">
        <f t="shared" si="8"/>
        <v>1</v>
      </c>
      <c r="AH84" t="s">
        <v>77</v>
      </c>
      <c r="AM84" t="s">
        <v>77</v>
      </c>
      <c r="AT84" t="s">
        <v>84</v>
      </c>
      <c r="AW84" t="s">
        <v>78</v>
      </c>
      <c r="AX84" t="s">
        <v>79</v>
      </c>
      <c r="BK84" t="str">
        <f t="shared" si="9"/>
        <v xml:space="preserve">Olimpiadas STEM / ESMATE_P / </v>
      </c>
    </row>
    <row r="85" spans="1:63">
      <c r="A85">
        <v>111001014591</v>
      </c>
      <c r="B85" t="s">
        <v>198</v>
      </c>
      <c r="C85" t="s">
        <v>70</v>
      </c>
      <c r="E85" t="s">
        <v>81</v>
      </c>
      <c r="F85" t="s">
        <v>130</v>
      </c>
      <c r="H85">
        <v>22</v>
      </c>
      <c r="I85">
        <v>39</v>
      </c>
      <c r="J85">
        <v>26</v>
      </c>
      <c r="K85">
        <v>9</v>
      </c>
      <c r="L85">
        <v>4</v>
      </c>
      <c r="M85">
        <v>13</v>
      </c>
      <c r="N85">
        <v>260.769230769231</v>
      </c>
      <c r="O85">
        <v>262.30769230769198</v>
      </c>
      <c r="P85">
        <v>265.769230769231</v>
      </c>
      <c r="Q85" t="s">
        <v>73</v>
      </c>
      <c r="R85" t="s">
        <v>97</v>
      </c>
      <c r="S85" t="s">
        <v>75</v>
      </c>
      <c r="T85">
        <v>14.512877095463001</v>
      </c>
      <c r="U85">
        <v>59</v>
      </c>
      <c r="W85">
        <v>1</v>
      </c>
      <c r="X85">
        <v>0</v>
      </c>
      <c r="Y85">
        <v>0</v>
      </c>
      <c r="Z85">
        <v>0</v>
      </c>
      <c r="AA85">
        <v>0</v>
      </c>
      <c r="AB85">
        <v>1</v>
      </c>
      <c r="AC85" t="s">
        <v>110</v>
      </c>
      <c r="AD85">
        <f t="shared" si="5"/>
        <v>4</v>
      </c>
      <c r="AE85">
        <f t="shared" si="6"/>
        <v>1</v>
      </c>
      <c r="AF85">
        <f t="shared" si="7"/>
        <v>2</v>
      </c>
      <c r="AG85">
        <f t="shared" si="8"/>
        <v>1</v>
      </c>
      <c r="AH85" t="s">
        <v>77</v>
      </c>
      <c r="AJ85" t="s">
        <v>77</v>
      </c>
      <c r="AT85" t="s">
        <v>84</v>
      </c>
      <c r="AW85" t="s">
        <v>78</v>
      </c>
      <c r="BE85" t="s">
        <v>79</v>
      </c>
      <c r="BK85" t="str">
        <f t="shared" si="9"/>
        <v xml:space="preserve">Olimpiadas STEM / ESMATE_P / Acompañamiento diferenciado inglés / </v>
      </c>
    </row>
    <row r="86" spans="1:63">
      <c r="A86">
        <v>111001014630</v>
      </c>
      <c r="B86" t="s">
        <v>199</v>
      </c>
      <c r="C86" t="s">
        <v>70</v>
      </c>
      <c r="E86" t="s">
        <v>81</v>
      </c>
      <c r="F86" t="s">
        <v>135</v>
      </c>
      <c r="H86">
        <v>30</v>
      </c>
      <c r="I86">
        <v>46</v>
      </c>
      <c r="J86">
        <v>16</v>
      </c>
      <c r="K86">
        <v>7</v>
      </c>
      <c r="L86">
        <v>0</v>
      </c>
      <c r="M86">
        <v>7</v>
      </c>
      <c r="N86">
        <v>266.15384615384602</v>
      </c>
      <c r="O86">
        <v>260.38461538461502</v>
      </c>
      <c r="P86">
        <v>270.769230769231</v>
      </c>
      <c r="Q86" t="s">
        <v>73</v>
      </c>
      <c r="R86" t="s">
        <v>74</v>
      </c>
      <c r="S86" t="s">
        <v>75</v>
      </c>
      <c r="T86">
        <v>13.816703500273</v>
      </c>
      <c r="U86">
        <v>68</v>
      </c>
      <c r="W86">
        <v>1</v>
      </c>
      <c r="X86">
        <v>0</v>
      </c>
      <c r="Y86">
        <v>0</v>
      </c>
      <c r="Z86">
        <v>0</v>
      </c>
      <c r="AA86">
        <v>0</v>
      </c>
      <c r="AB86">
        <v>1</v>
      </c>
      <c r="AC86" t="s">
        <v>110</v>
      </c>
      <c r="AD86">
        <f t="shared" si="5"/>
        <v>3</v>
      </c>
      <c r="AE86">
        <f t="shared" si="6"/>
        <v>1</v>
      </c>
      <c r="AF86">
        <f t="shared" si="7"/>
        <v>0</v>
      </c>
      <c r="AG86">
        <f t="shared" si="8"/>
        <v>2</v>
      </c>
      <c r="AT86" t="s">
        <v>84</v>
      </c>
      <c r="AW86" t="s">
        <v>78</v>
      </c>
      <c r="BC86" t="s">
        <v>79</v>
      </c>
      <c r="BD86" t="s">
        <v>79</v>
      </c>
      <c r="BK86" t="str">
        <f t="shared" si="9"/>
        <v xml:space="preserve">Olimpiadas STEM / ESMATE_P / PFLE-ATAL / Nuevo modelo de la media / Ruta de Acompañamiento Integral / </v>
      </c>
    </row>
    <row r="87" spans="1:63">
      <c r="A87">
        <v>111001014664</v>
      </c>
      <c r="B87" t="s">
        <v>200</v>
      </c>
      <c r="C87" t="s">
        <v>70</v>
      </c>
      <c r="E87" t="s">
        <v>81</v>
      </c>
      <c r="F87" t="s">
        <v>130</v>
      </c>
      <c r="H87">
        <v>43</v>
      </c>
      <c r="I87">
        <v>36</v>
      </c>
      <c r="J87">
        <v>16</v>
      </c>
      <c r="K87">
        <v>3</v>
      </c>
      <c r="L87">
        <v>1</v>
      </c>
      <c r="M87">
        <v>4</v>
      </c>
      <c r="N87">
        <v>250.769230769231</v>
      </c>
      <c r="O87">
        <v>250.38461538461499</v>
      </c>
      <c r="P87">
        <v>255.769230769231</v>
      </c>
      <c r="Q87" t="s">
        <v>73</v>
      </c>
      <c r="R87" t="s">
        <v>102</v>
      </c>
      <c r="S87" t="s">
        <v>103</v>
      </c>
      <c r="T87">
        <v>10.1260637807826</v>
      </c>
      <c r="U87">
        <v>175</v>
      </c>
      <c r="W87">
        <v>0</v>
      </c>
      <c r="X87">
        <v>0</v>
      </c>
      <c r="Y87">
        <v>0</v>
      </c>
      <c r="Z87">
        <v>1</v>
      </c>
      <c r="AA87">
        <v>0</v>
      </c>
      <c r="AB87">
        <v>0</v>
      </c>
      <c r="AC87" t="s">
        <v>98</v>
      </c>
      <c r="AD87">
        <f t="shared" si="5"/>
        <v>5</v>
      </c>
      <c r="AE87">
        <f t="shared" si="6"/>
        <v>3</v>
      </c>
      <c r="AF87">
        <f t="shared" si="7"/>
        <v>0</v>
      </c>
      <c r="AG87">
        <f t="shared" si="8"/>
        <v>2</v>
      </c>
      <c r="AO87" t="s">
        <v>84</v>
      </c>
      <c r="AP87" t="s">
        <v>84</v>
      </c>
      <c r="AV87" t="s">
        <v>84</v>
      </c>
      <c r="AW87" t="s">
        <v>78</v>
      </c>
      <c r="BC87" t="s">
        <v>79</v>
      </c>
      <c r="BD87" t="s">
        <v>79</v>
      </c>
      <c r="BK87" t="str">
        <f t="shared" si="9"/>
        <v xml:space="preserve">Ambientes Virtuales para el Aprendizaje  de la Matemáticas (IA o Plataformas) / Manuales de lectura (4°-8°) / Prest-Math para la enseñanza de las matemáticas_P / ESMATE_P / PFLE-ATAL / Nuevo modelo de la media / Ruta de Acompañamiento Integral / </v>
      </c>
    </row>
    <row r="88" spans="1:63">
      <c r="A88">
        <v>111001014729</v>
      </c>
      <c r="B88" t="s">
        <v>201</v>
      </c>
      <c r="C88" t="s">
        <v>70</v>
      </c>
      <c r="E88" t="s">
        <v>81</v>
      </c>
      <c r="F88" t="s">
        <v>72</v>
      </c>
      <c r="H88">
        <v>28</v>
      </c>
      <c r="I88">
        <v>28</v>
      </c>
      <c r="J88">
        <v>33</v>
      </c>
      <c r="K88">
        <v>11</v>
      </c>
      <c r="L88">
        <v>0</v>
      </c>
      <c r="M88">
        <v>11</v>
      </c>
      <c r="N88">
        <v>249.230769230769</v>
      </c>
      <c r="O88">
        <v>267.30769230769198</v>
      </c>
      <c r="P88">
        <v>271.538461538462</v>
      </c>
      <c r="Q88" t="s">
        <v>73</v>
      </c>
      <c r="R88" t="s">
        <v>74</v>
      </c>
      <c r="S88" t="s">
        <v>75</v>
      </c>
      <c r="T88">
        <v>12.7349081120911</v>
      </c>
      <c r="U88">
        <v>92</v>
      </c>
      <c r="V88">
        <v>111001014729</v>
      </c>
      <c r="W88">
        <v>0</v>
      </c>
      <c r="X88">
        <v>1</v>
      </c>
      <c r="Y88">
        <v>0</v>
      </c>
      <c r="Z88">
        <v>0</v>
      </c>
      <c r="AA88">
        <v>0</v>
      </c>
      <c r="AB88">
        <v>1</v>
      </c>
      <c r="AC88" t="s">
        <v>104</v>
      </c>
      <c r="AD88">
        <f t="shared" si="5"/>
        <v>5</v>
      </c>
      <c r="AE88">
        <f t="shared" si="6"/>
        <v>3</v>
      </c>
      <c r="AF88">
        <f t="shared" si="7"/>
        <v>2</v>
      </c>
      <c r="AG88">
        <f t="shared" si="8"/>
        <v>0</v>
      </c>
      <c r="AJ88" t="s">
        <v>77</v>
      </c>
      <c r="AK88" t="s">
        <v>77</v>
      </c>
      <c r="AQ88" t="s">
        <v>84</v>
      </c>
      <c r="AS88" t="s">
        <v>84</v>
      </c>
      <c r="AT88" t="s">
        <v>84</v>
      </c>
      <c r="AW88" t="s">
        <v>78</v>
      </c>
      <c r="BK88" t="str">
        <f t="shared" si="9"/>
        <v xml:space="preserve">Nivelación de aprendizajes desde la secundaria / Asistencia tránsito efectivo / Olimpiadas STEM / ESMATE_P / </v>
      </c>
    </row>
    <row r="89" spans="1:63">
      <c r="A89">
        <v>111001014745</v>
      </c>
      <c r="B89" t="s">
        <v>202</v>
      </c>
      <c r="C89" t="s">
        <v>70</v>
      </c>
      <c r="E89" t="s">
        <v>71</v>
      </c>
      <c r="F89" t="s">
        <v>72</v>
      </c>
      <c r="H89">
        <v>23</v>
      </c>
      <c r="I89">
        <v>35</v>
      </c>
      <c r="J89">
        <v>23</v>
      </c>
      <c r="K89">
        <v>16</v>
      </c>
      <c r="L89">
        <v>3</v>
      </c>
      <c r="M89">
        <v>19</v>
      </c>
      <c r="N89">
        <v>289.61538461538498</v>
      </c>
      <c r="O89">
        <v>273.84615384615398</v>
      </c>
      <c r="P89">
        <v>282.30769230769198</v>
      </c>
      <c r="Q89" t="s">
        <v>89</v>
      </c>
      <c r="R89" t="s">
        <v>94</v>
      </c>
      <c r="S89" t="s">
        <v>90</v>
      </c>
      <c r="T89">
        <v>22.147822321796198</v>
      </c>
      <c r="U89">
        <v>10</v>
      </c>
      <c r="W89">
        <v>1</v>
      </c>
      <c r="X89">
        <v>0</v>
      </c>
      <c r="Y89">
        <v>0</v>
      </c>
      <c r="Z89">
        <v>0</v>
      </c>
      <c r="AA89">
        <v>1</v>
      </c>
      <c r="AB89">
        <v>0</v>
      </c>
      <c r="AC89" t="s">
        <v>110</v>
      </c>
      <c r="AD89">
        <f t="shared" si="5"/>
        <v>4</v>
      </c>
      <c r="AE89">
        <f t="shared" si="6"/>
        <v>1</v>
      </c>
      <c r="AF89">
        <f t="shared" si="7"/>
        <v>1</v>
      </c>
      <c r="AG89">
        <f t="shared" si="8"/>
        <v>2</v>
      </c>
      <c r="AJ89" t="s">
        <v>77</v>
      </c>
      <c r="AT89" t="s">
        <v>84</v>
      </c>
      <c r="AW89" t="s">
        <v>78</v>
      </c>
      <c r="AZ89" t="s">
        <v>79</v>
      </c>
      <c r="BE89" t="s">
        <v>79</v>
      </c>
      <c r="BK89" t="str">
        <f t="shared" si="9"/>
        <v xml:space="preserve">Olimpiadas STEM / ESMATE_P / RINCÓN LISTOS A JUGAR / Acompañamiento diferenciado inglés / </v>
      </c>
    </row>
    <row r="90" spans="1:63">
      <c r="A90">
        <v>111001014826</v>
      </c>
      <c r="B90" t="s">
        <v>203</v>
      </c>
      <c r="C90" t="s">
        <v>70</v>
      </c>
      <c r="E90" t="s">
        <v>71</v>
      </c>
      <c r="F90" t="s">
        <v>72</v>
      </c>
      <c r="H90">
        <v>18</v>
      </c>
      <c r="I90">
        <v>31</v>
      </c>
      <c r="J90">
        <v>29</v>
      </c>
      <c r="K90">
        <v>22</v>
      </c>
      <c r="L90">
        <v>0</v>
      </c>
      <c r="M90">
        <v>22</v>
      </c>
      <c r="N90">
        <v>276.92307692307702</v>
      </c>
      <c r="O90">
        <v>275</v>
      </c>
      <c r="P90">
        <v>290</v>
      </c>
      <c r="Q90" t="s">
        <v>73</v>
      </c>
      <c r="R90" t="s">
        <v>94</v>
      </c>
      <c r="S90" t="s">
        <v>75</v>
      </c>
      <c r="T90">
        <v>16.8674119254187</v>
      </c>
      <c r="U90">
        <v>27</v>
      </c>
      <c r="W90">
        <v>1</v>
      </c>
      <c r="X90">
        <v>0</v>
      </c>
      <c r="Y90">
        <v>0</v>
      </c>
      <c r="Z90">
        <v>0</v>
      </c>
      <c r="AA90">
        <v>1</v>
      </c>
      <c r="AB90">
        <v>0</v>
      </c>
      <c r="AC90" t="s">
        <v>110</v>
      </c>
      <c r="AD90">
        <f t="shared" si="5"/>
        <v>4</v>
      </c>
      <c r="AE90">
        <f t="shared" si="6"/>
        <v>0</v>
      </c>
      <c r="AF90">
        <f t="shared" si="7"/>
        <v>1</v>
      </c>
      <c r="AG90">
        <f t="shared" si="8"/>
        <v>3</v>
      </c>
      <c r="AM90" t="s">
        <v>77</v>
      </c>
      <c r="AW90" t="s">
        <v>78</v>
      </c>
      <c r="AZ90" t="s">
        <v>79</v>
      </c>
      <c r="BC90" t="s">
        <v>79</v>
      </c>
      <c r="BE90" t="s">
        <v>79</v>
      </c>
      <c r="BK90" t="str">
        <f t="shared" si="9"/>
        <v xml:space="preserve">ESMATE_P / RINCÓN LISTOS A JUGAR / PFLE-ATAL / Acompañamiento diferenciado inglés / </v>
      </c>
    </row>
    <row r="91" spans="1:63">
      <c r="A91">
        <v>111001014869</v>
      </c>
      <c r="B91" t="s">
        <v>204</v>
      </c>
      <c r="C91" t="s">
        <v>70</v>
      </c>
      <c r="E91" t="s">
        <v>71</v>
      </c>
      <c r="F91" t="s">
        <v>72</v>
      </c>
      <c r="H91">
        <v>9</v>
      </c>
      <c r="I91">
        <v>26</v>
      </c>
      <c r="J91">
        <v>39</v>
      </c>
      <c r="K91">
        <v>20</v>
      </c>
      <c r="L91">
        <v>7</v>
      </c>
      <c r="M91">
        <v>27</v>
      </c>
      <c r="N91">
        <v>270.769230769231</v>
      </c>
      <c r="O91">
        <v>268.461538461538</v>
      </c>
      <c r="P91">
        <v>282.30769230769198</v>
      </c>
      <c r="Q91" t="s">
        <v>73</v>
      </c>
      <c r="R91" t="s">
        <v>94</v>
      </c>
      <c r="S91" t="s">
        <v>75</v>
      </c>
      <c r="T91">
        <v>16.797212560057702</v>
      </c>
      <c r="U91">
        <v>30</v>
      </c>
      <c r="W91">
        <v>1</v>
      </c>
      <c r="X91">
        <v>0</v>
      </c>
      <c r="Y91">
        <v>0</v>
      </c>
      <c r="Z91">
        <v>0</v>
      </c>
      <c r="AA91">
        <v>1</v>
      </c>
      <c r="AB91">
        <v>0</v>
      </c>
      <c r="AC91" t="s">
        <v>110</v>
      </c>
      <c r="AD91">
        <f t="shared" si="5"/>
        <v>4</v>
      </c>
      <c r="AE91">
        <f t="shared" si="6"/>
        <v>1</v>
      </c>
      <c r="AF91">
        <f t="shared" si="7"/>
        <v>2</v>
      </c>
      <c r="AG91">
        <f t="shared" si="8"/>
        <v>1</v>
      </c>
      <c r="AI91" t="s">
        <v>77</v>
      </c>
      <c r="AJ91" t="s">
        <v>77</v>
      </c>
      <c r="AT91" t="s">
        <v>84</v>
      </c>
      <c r="AW91" t="s">
        <v>78</v>
      </c>
      <c r="AZ91" t="s">
        <v>79</v>
      </c>
      <c r="BK91" t="str">
        <f t="shared" si="9"/>
        <v xml:space="preserve">Olimpiadas STEM / ESMATE_P / RINCÓN LISTOS A JUGAR / </v>
      </c>
    </row>
    <row r="92" spans="1:63">
      <c r="A92">
        <v>111001014885</v>
      </c>
      <c r="B92" t="s">
        <v>205</v>
      </c>
      <c r="C92" t="s">
        <v>70</v>
      </c>
      <c r="E92" t="s">
        <v>81</v>
      </c>
      <c r="F92" t="s">
        <v>72</v>
      </c>
      <c r="H92">
        <v>35</v>
      </c>
      <c r="I92">
        <v>33</v>
      </c>
      <c r="J92">
        <v>23</v>
      </c>
      <c r="K92">
        <v>10</v>
      </c>
      <c r="L92">
        <v>0</v>
      </c>
      <c r="M92">
        <v>10</v>
      </c>
      <c r="N92">
        <v>258.84615384615398</v>
      </c>
      <c r="O92">
        <v>266.538461538462</v>
      </c>
      <c r="P92">
        <v>263.84615384615398</v>
      </c>
      <c r="Q92" t="s">
        <v>89</v>
      </c>
      <c r="R92" t="s">
        <v>97</v>
      </c>
      <c r="S92" t="s">
        <v>90</v>
      </c>
      <c r="T92">
        <v>13.198035476671199</v>
      </c>
      <c r="U92">
        <v>86</v>
      </c>
      <c r="W92">
        <v>0</v>
      </c>
      <c r="X92">
        <v>0</v>
      </c>
      <c r="Y92">
        <v>0</v>
      </c>
      <c r="Z92">
        <v>1</v>
      </c>
      <c r="AA92">
        <v>0</v>
      </c>
      <c r="AB92">
        <v>0</v>
      </c>
      <c r="AC92" t="s">
        <v>98</v>
      </c>
      <c r="AD92">
        <f t="shared" si="5"/>
        <v>6</v>
      </c>
      <c r="AE92">
        <f t="shared" si="6"/>
        <v>3</v>
      </c>
      <c r="AF92">
        <f t="shared" si="7"/>
        <v>0</v>
      </c>
      <c r="AG92">
        <f t="shared" si="8"/>
        <v>3</v>
      </c>
      <c r="AO92" t="s">
        <v>84</v>
      </c>
      <c r="AP92" t="s">
        <v>84</v>
      </c>
      <c r="AT92" t="s">
        <v>84</v>
      </c>
      <c r="AW92" t="s">
        <v>78</v>
      </c>
      <c r="AZ92" t="s">
        <v>79</v>
      </c>
      <c r="BD92" t="s">
        <v>79</v>
      </c>
      <c r="BE92" t="s">
        <v>79</v>
      </c>
      <c r="BK92" t="str">
        <f t="shared" si="9"/>
        <v xml:space="preserve">Ambientes Virtuales para el Aprendizaje  de la Matemáticas (IA o Plataformas) / Manuales de lectura (4°-8°) / Olimpiadas STEM / ESMATE_P / RINCÓN LISTOS A JUGAR / Nuevo modelo de la media / Ruta de Acompañamiento Integral / Acompañamiento diferenciado inglés / </v>
      </c>
    </row>
    <row r="93" spans="1:63">
      <c r="A93">
        <v>111001014958</v>
      </c>
      <c r="B93" t="s">
        <v>206</v>
      </c>
      <c r="C93" t="s">
        <v>70</v>
      </c>
      <c r="E93" t="s">
        <v>81</v>
      </c>
      <c r="F93" t="s">
        <v>130</v>
      </c>
      <c r="H93">
        <v>19</v>
      </c>
      <c r="I93">
        <v>44</v>
      </c>
      <c r="J93">
        <v>25</v>
      </c>
      <c r="K93">
        <v>11</v>
      </c>
      <c r="L93">
        <v>0</v>
      </c>
      <c r="M93">
        <v>11</v>
      </c>
      <c r="N93">
        <v>263.07692307692298</v>
      </c>
      <c r="O93">
        <v>266.15384615384602</v>
      </c>
      <c r="P93">
        <v>261.15384615384602</v>
      </c>
      <c r="Q93" t="s">
        <v>93</v>
      </c>
      <c r="R93" t="s">
        <v>97</v>
      </c>
      <c r="S93" t="s">
        <v>90</v>
      </c>
      <c r="T93">
        <v>6.2124308816592002</v>
      </c>
      <c r="U93">
        <v>319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 t="s">
        <v>98</v>
      </c>
      <c r="AD93">
        <f t="shared" si="5"/>
        <v>5</v>
      </c>
      <c r="AE93">
        <f t="shared" si="6"/>
        <v>3</v>
      </c>
      <c r="AF93">
        <f t="shared" si="7"/>
        <v>2</v>
      </c>
      <c r="AG93">
        <f t="shared" si="8"/>
        <v>0</v>
      </c>
      <c r="AH93" t="s">
        <v>77</v>
      </c>
      <c r="AI93" t="s">
        <v>77</v>
      </c>
      <c r="AO93" t="s">
        <v>84</v>
      </c>
      <c r="AT93" t="s">
        <v>84</v>
      </c>
      <c r="AV93" t="s">
        <v>84</v>
      </c>
      <c r="AW93" t="s">
        <v>78</v>
      </c>
      <c r="BK93" t="str">
        <f t="shared" si="9"/>
        <v xml:space="preserve">Ambientes Virtuales para el Aprendizaje  de la Matemáticas (IA o Plataformas) / Olimpiadas STEM / Prest-Math para la enseñanza de las matemáticas_P / ESMATE_P / </v>
      </c>
    </row>
    <row r="94" spans="1:63">
      <c r="A94">
        <v>111001014974</v>
      </c>
      <c r="B94" t="s">
        <v>207</v>
      </c>
      <c r="C94" t="s">
        <v>70</v>
      </c>
      <c r="E94" t="s">
        <v>71</v>
      </c>
      <c r="F94" t="s">
        <v>82</v>
      </c>
      <c r="H94">
        <v>27</v>
      </c>
      <c r="I94">
        <v>33</v>
      </c>
      <c r="J94">
        <v>20</v>
      </c>
      <c r="K94">
        <v>18</v>
      </c>
      <c r="L94">
        <v>2</v>
      </c>
      <c r="M94">
        <v>20</v>
      </c>
      <c r="N94">
        <v>273.461538461538</v>
      </c>
      <c r="O94">
        <v>268.84615384615398</v>
      </c>
      <c r="P94">
        <v>276.538461538462</v>
      </c>
      <c r="Q94" t="s">
        <v>73</v>
      </c>
      <c r="R94" t="s">
        <v>74</v>
      </c>
      <c r="S94" t="s">
        <v>75</v>
      </c>
      <c r="T94">
        <v>6.5089107863164104</v>
      </c>
      <c r="U94">
        <v>304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 t="s">
        <v>76</v>
      </c>
      <c r="AD94">
        <f t="shared" si="5"/>
        <v>5</v>
      </c>
      <c r="AE94">
        <f t="shared" si="6"/>
        <v>0</v>
      </c>
      <c r="AF94">
        <f t="shared" si="7"/>
        <v>2</v>
      </c>
      <c r="AG94">
        <f t="shared" si="8"/>
        <v>3</v>
      </c>
      <c r="AH94" t="s">
        <v>77</v>
      </c>
      <c r="AI94" t="s">
        <v>77</v>
      </c>
      <c r="AW94" t="s">
        <v>78</v>
      </c>
      <c r="AX94" t="s">
        <v>79</v>
      </c>
      <c r="BB94" t="s">
        <v>79</v>
      </c>
      <c r="BE94" t="s">
        <v>79</v>
      </c>
      <c r="BK94" t="str">
        <f t="shared" si="9"/>
        <v xml:space="preserve">ESMATE_P / FORTALECIMIENTO INFANCIA / Acompañamiento diferenciado inglés / </v>
      </c>
    </row>
    <row r="95" spans="1:63">
      <c r="A95">
        <v>111001015172</v>
      </c>
      <c r="B95" t="s">
        <v>208</v>
      </c>
      <c r="C95" t="s">
        <v>70</v>
      </c>
      <c r="E95" t="s">
        <v>81</v>
      </c>
      <c r="F95" t="s">
        <v>130</v>
      </c>
      <c r="H95">
        <v>18</v>
      </c>
      <c r="I95">
        <v>31</v>
      </c>
      <c r="J95">
        <v>36</v>
      </c>
      <c r="K95">
        <v>14</v>
      </c>
      <c r="L95">
        <v>1</v>
      </c>
      <c r="M95">
        <v>15</v>
      </c>
      <c r="N95">
        <v>266.41025641025601</v>
      </c>
      <c r="O95">
        <v>260.95726495726501</v>
      </c>
      <c r="P95">
        <v>264.84680573663599</v>
      </c>
      <c r="Q95" t="s">
        <v>89</v>
      </c>
      <c r="R95" t="s">
        <v>97</v>
      </c>
      <c r="S95" t="s">
        <v>90</v>
      </c>
      <c r="T95">
        <v>8.2367487714201602</v>
      </c>
      <c r="U95">
        <v>245</v>
      </c>
      <c r="W95">
        <v>0</v>
      </c>
      <c r="X95">
        <v>0</v>
      </c>
      <c r="Y95">
        <v>0</v>
      </c>
      <c r="Z95">
        <v>1</v>
      </c>
      <c r="AA95">
        <v>0</v>
      </c>
      <c r="AB95">
        <v>0</v>
      </c>
      <c r="AC95" t="s">
        <v>98</v>
      </c>
      <c r="AD95">
        <f t="shared" si="5"/>
        <v>5</v>
      </c>
      <c r="AE95">
        <f t="shared" si="6"/>
        <v>3</v>
      </c>
      <c r="AF95">
        <f t="shared" si="7"/>
        <v>1</v>
      </c>
      <c r="AG95">
        <f t="shared" si="8"/>
        <v>1</v>
      </c>
      <c r="AI95" t="s">
        <v>77</v>
      </c>
      <c r="AO95" t="s">
        <v>84</v>
      </c>
      <c r="AP95" t="s">
        <v>84</v>
      </c>
      <c r="AT95" t="s">
        <v>84</v>
      </c>
      <c r="AW95" t="s">
        <v>78</v>
      </c>
      <c r="BE95" t="s">
        <v>79</v>
      </c>
      <c r="BK95" t="str">
        <f t="shared" si="9"/>
        <v xml:space="preserve">Ambientes Virtuales para el Aprendizaje  de la Matemáticas (IA o Plataformas) / Manuales de lectura (4°-8°) / Olimpiadas STEM / ESMATE_P / Acompañamiento diferenciado inglés / </v>
      </c>
    </row>
    <row r="96" spans="1:63">
      <c r="A96">
        <v>111001015458</v>
      </c>
      <c r="B96" t="s">
        <v>209</v>
      </c>
      <c r="C96" t="s">
        <v>70</v>
      </c>
      <c r="E96" t="s">
        <v>71</v>
      </c>
      <c r="F96" t="s">
        <v>88</v>
      </c>
      <c r="H96">
        <v>18</v>
      </c>
      <c r="I96">
        <v>38</v>
      </c>
      <c r="J96">
        <v>28</v>
      </c>
      <c r="K96">
        <v>15</v>
      </c>
      <c r="L96">
        <v>1</v>
      </c>
      <c r="M96">
        <v>16</v>
      </c>
      <c r="N96">
        <v>270.765636232926</v>
      </c>
      <c r="O96">
        <v>283.00101214574897</v>
      </c>
      <c r="P96">
        <v>267.591093117409</v>
      </c>
      <c r="Q96" t="s">
        <v>93</v>
      </c>
      <c r="R96" t="s">
        <v>74</v>
      </c>
      <c r="S96" t="s">
        <v>90</v>
      </c>
      <c r="T96">
        <v>3.7645374485345702</v>
      </c>
      <c r="U96">
        <v>376</v>
      </c>
      <c r="W96">
        <v>0</v>
      </c>
      <c r="X96">
        <v>0</v>
      </c>
      <c r="Y96">
        <v>0</v>
      </c>
      <c r="Z96">
        <v>0</v>
      </c>
      <c r="AA96">
        <v>1</v>
      </c>
      <c r="AB96">
        <v>0</v>
      </c>
      <c r="AC96" t="s">
        <v>76</v>
      </c>
      <c r="AD96">
        <f t="shared" si="5"/>
        <v>5</v>
      </c>
      <c r="AE96">
        <f t="shared" si="6"/>
        <v>0</v>
      </c>
      <c r="AF96">
        <f t="shared" si="7"/>
        <v>4</v>
      </c>
      <c r="AG96">
        <f t="shared" si="8"/>
        <v>1</v>
      </c>
      <c r="AH96" t="s">
        <v>77</v>
      </c>
      <c r="AI96" t="s">
        <v>77</v>
      </c>
      <c r="AJ96" t="s">
        <v>77</v>
      </c>
      <c r="AK96" t="s">
        <v>77</v>
      </c>
      <c r="AW96" t="s">
        <v>78</v>
      </c>
      <c r="BE96" t="s">
        <v>79</v>
      </c>
      <c r="BK96" t="str">
        <f t="shared" si="9"/>
        <v xml:space="preserve">ESMATE_P / Acompañamiento diferenciado inglés / </v>
      </c>
    </row>
    <row r="97" spans="1:63">
      <c r="A97">
        <v>111001015598</v>
      </c>
      <c r="B97" t="s">
        <v>210</v>
      </c>
      <c r="C97" t="s">
        <v>70</v>
      </c>
      <c r="E97" t="s">
        <v>81</v>
      </c>
      <c r="F97" t="s">
        <v>82</v>
      </c>
      <c r="H97">
        <v>28</v>
      </c>
      <c r="I97">
        <v>36</v>
      </c>
      <c r="J97">
        <v>22</v>
      </c>
      <c r="K97">
        <v>13</v>
      </c>
      <c r="L97">
        <v>1</v>
      </c>
      <c r="M97">
        <v>14</v>
      </c>
      <c r="N97">
        <v>264.33333333333297</v>
      </c>
      <c r="O97">
        <v>259.82758620689702</v>
      </c>
      <c r="P97">
        <v>265.20242914979798</v>
      </c>
      <c r="Q97" t="s">
        <v>89</v>
      </c>
      <c r="R97" t="s">
        <v>97</v>
      </c>
      <c r="S97" t="s">
        <v>90</v>
      </c>
      <c r="T97">
        <v>10.9465081879344</v>
      </c>
      <c r="U97">
        <v>145</v>
      </c>
      <c r="W97">
        <v>0</v>
      </c>
      <c r="X97">
        <v>0</v>
      </c>
      <c r="Y97">
        <v>0</v>
      </c>
      <c r="Z97">
        <v>1</v>
      </c>
      <c r="AA97">
        <v>0</v>
      </c>
      <c r="AB97">
        <v>0</v>
      </c>
      <c r="AC97" t="s">
        <v>98</v>
      </c>
      <c r="AD97">
        <f t="shared" si="5"/>
        <v>5</v>
      </c>
      <c r="AE97">
        <f t="shared" si="6"/>
        <v>3</v>
      </c>
      <c r="AF97">
        <f t="shared" si="7"/>
        <v>0</v>
      </c>
      <c r="AG97">
        <f t="shared" si="8"/>
        <v>2</v>
      </c>
      <c r="AO97" t="s">
        <v>84</v>
      </c>
      <c r="AP97" t="s">
        <v>84</v>
      </c>
      <c r="AT97" t="s">
        <v>84</v>
      </c>
      <c r="AW97" t="s">
        <v>78</v>
      </c>
      <c r="AX97" t="s">
        <v>79</v>
      </c>
      <c r="BD97" t="s">
        <v>79</v>
      </c>
      <c r="BK97" t="str">
        <f t="shared" si="9"/>
        <v xml:space="preserve">Ambientes Virtuales para el Aprendizaje  de la Matemáticas (IA o Plataformas) / Manuales de lectura (4°-8°) / Olimpiadas STEM / ESMATE_P / Nuevo modelo de la media / Ruta de Acompañamiento Integral / </v>
      </c>
    </row>
    <row r="98" spans="1:63">
      <c r="A98">
        <v>111001015601</v>
      </c>
      <c r="B98" t="s">
        <v>211</v>
      </c>
      <c r="C98" t="s">
        <v>70</v>
      </c>
      <c r="E98" t="s">
        <v>71</v>
      </c>
      <c r="F98" t="s">
        <v>82</v>
      </c>
      <c r="H98">
        <v>15</v>
      </c>
      <c r="I98">
        <v>46</v>
      </c>
      <c r="J98">
        <v>24</v>
      </c>
      <c r="K98">
        <v>15</v>
      </c>
      <c r="L98">
        <v>1</v>
      </c>
      <c r="M98">
        <v>16</v>
      </c>
      <c r="N98">
        <v>266.92307692307702</v>
      </c>
      <c r="O98">
        <v>273.461538461538</v>
      </c>
      <c r="P98">
        <v>275.769230769231</v>
      </c>
      <c r="Q98" t="s">
        <v>73</v>
      </c>
      <c r="R98" t="s">
        <v>74</v>
      </c>
      <c r="S98" t="s">
        <v>75</v>
      </c>
      <c r="T98">
        <v>8.3491595299140098</v>
      </c>
      <c r="U98">
        <v>242</v>
      </c>
      <c r="W98">
        <v>0</v>
      </c>
      <c r="X98">
        <v>0</v>
      </c>
      <c r="Y98">
        <v>0</v>
      </c>
      <c r="Z98">
        <v>0</v>
      </c>
      <c r="AA98">
        <v>1</v>
      </c>
      <c r="AB98">
        <v>0</v>
      </c>
      <c r="AC98" t="s">
        <v>76</v>
      </c>
      <c r="AD98">
        <f t="shared" si="5"/>
        <v>5</v>
      </c>
      <c r="AE98">
        <f t="shared" si="6"/>
        <v>0</v>
      </c>
      <c r="AF98">
        <f t="shared" si="7"/>
        <v>2</v>
      </c>
      <c r="AG98">
        <f t="shared" si="8"/>
        <v>3</v>
      </c>
      <c r="AH98" t="s">
        <v>77</v>
      </c>
      <c r="AI98" t="s">
        <v>77</v>
      </c>
      <c r="AW98" t="s">
        <v>78</v>
      </c>
      <c r="BC98" t="s">
        <v>79</v>
      </c>
      <c r="BE98" t="s">
        <v>79</v>
      </c>
      <c r="BF98" t="s">
        <v>79</v>
      </c>
      <c r="BK98" t="str">
        <f t="shared" si="9"/>
        <v xml:space="preserve">ESMATE_P / PFLE-ATAL / Acompañamiento diferenciado inglés / Francés / </v>
      </c>
    </row>
    <row r="99" spans="1:63">
      <c r="A99">
        <v>111001015733</v>
      </c>
      <c r="B99" t="s">
        <v>212</v>
      </c>
      <c r="C99" t="s">
        <v>70</v>
      </c>
      <c r="E99" t="s">
        <v>81</v>
      </c>
      <c r="F99" t="s">
        <v>130</v>
      </c>
      <c r="H99">
        <v>27</v>
      </c>
      <c r="I99">
        <v>44</v>
      </c>
      <c r="J99">
        <v>19</v>
      </c>
      <c r="K99">
        <v>10</v>
      </c>
      <c r="L99">
        <v>0</v>
      </c>
      <c r="M99">
        <v>10</v>
      </c>
      <c r="N99">
        <v>262.30769230769198</v>
      </c>
      <c r="O99">
        <v>257.30769230769198</v>
      </c>
      <c r="P99">
        <v>271.538461538462</v>
      </c>
      <c r="Q99" t="s">
        <v>73</v>
      </c>
      <c r="R99" t="s">
        <v>74</v>
      </c>
      <c r="S99" t="s">
        <v>75</v>
      </c>
      <c r="T99">
        <v>4.7632717358208501</v>
      </c>
      <c r="U99">
        <v>365</v>
      </c>
      <c r="W99">
        <v>0</v>
      </c>
      <c r="X99">
        <v>0</v>
      </c>
      <c r="Y99">
        <v>0</v>
      </c>
      <c r="Z99">
        <v>0</v>
      </c>
      <c r="AA99">
        <v>0</v>
      </c>
      <c r="AB99">
        <v>1</v>
      </c>
      <c r="AC99" t="s">
        <v>83</v>
      </c>
      <c r="AD99">
        <f t="shared" si="5"/>
        <v>5</v>
      </c>
      <c r="AE99">
        <f t="shared" si="6"/>
        <v>2</v>
      </c>
      <c r="AF99">
        <f t="shared" si="7"/>
        <v>2</v>
      </c>
      <c r="AG99">
        <f t="shared" si="8"/>
        <v>1</v>
      </c>
      <c r="AI99" t="s">
        <v>77</v>
      </c>
      <c r="AJ99" t="s">
        <v>77</v>
      </c>
      <c r="AO99" t="s">
        <v>84</v>
      </c>
      <c r="AV99" t="s">
        <v>84</v>
      </c>
      <c r="AW99" t="s">
        <v>78</v>
      </c>
      <c r="BD99" t="s">
        <v>79</v>
      </c>
      <c r="BK99" t="str">
        <f t="shared" si="9"/>
        <v xml:space="preserve">Ambientes Virtuales para el Aprendizaje  de la Matemáticas (IA o Plataformas) / Prest-Math para la enseñanza de las matemáticas_P / ESMATE_P / Nuevo modelo de la media / Ruta de Acompañamiento Integral / </v>
      </c>
    </row>
    <row r="100" spans="1:63">
      <c r="A100">
        <v>111001015776</v>
      </c>
      <c r="B100" t="s">
        <v>213</v>
      </c>
      <c r="C100" t="s">
        <v>70</v>
      </c>
      <c r="E100" t="s">
        <v>71</v>
      </c>
      <c r="F100" t="s">
        <v>101</v>
      </c>
      <c r="H100">
        <v>19</v>
      </c>
      <c r="I100">
        <v>25</v>
      </c>
      <c r="J100">
        <v>31</v>
      </c>
      <c r="K100">
        <v>23</v>
      </c>
      <c r="L100">
        <v>2</v>
      </c>
      <c r="M100">
        <v>25</v>
      </c>
      <c r="N100">
        <v>278.84615384615398</v>
      </c>
      <c r="O100">
        <v>280.769230769231</v>
      </c>
      <c r="P100">
        <v>282.30769230769198</v>
      </c>
      <c r="Q100" t="s">
        <v>73</v>
      </c>
      <c r="R100" t="s">
        <v>94</v>
      </c>
      <c r="S100" t="s">
        <v>75</v>
      </c>
      <c r="T100">
        <v>12.670230844289501</v>
      </c>
      <c r="U100">
        <v>93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  <c r="AC100" t="s">
        <v>76</v>
      </c>
      <c r="AD100">
        <f t="shared" si="5"/>
        <v>5</v>
      </c>
      <c r="AE100">
        <f t="shared" si="6"/>
        <v>0</v>
      </c>
      <c r="AF100">
        <f t="shared" si="7"/>
        <v>2</v>
      </c>
      <c r="AG100">
        <f t="shared" si="8"/>
        <v>3</v>
      </c>
      <c r="AH100" t="s">
        <v>77</v>
      </c>
      <c r="AI100" t="s">
        <v>77</v>
      </c>
      <c r="AW100" t="s">
        <v>78</v>
      </c>
      <c r="AX100" t="s">
        <v>79</v>
      </c>
      <c r="BE100" t="s">
        <v>79</v>
      </c>
      <c r="BJ100" t="s">
        <v>79</v>
      </c>
      <c r="BK100" t="str">
        <f t="shared" si="9"/>
        <v xml:space="preserve">ESMATE_P / Acompañamiento diferenciado inglés / </v>
      </c>
    </row>
    <row r="101" spans="1:63">
      <c r="A101">
        <v>111001015806</v>
      </c>
      <c r="B101" t="s">
        <v>214</v>
      </c>
      <c r="C101" t="s">
        <v>70</v>
      </c>
      <c r="E101" t="s">
        <v>71</v>
      </c>
      <c r="F101" t="s">
        <v>88</v>
      </c>
      <c r="H101">
        <v>27</v>
      </c>
      <c r="I101">
        <v>34</v>
      </c>
      <c r="J101">
        <v>30</v>
      </c>
      <c r="K101">
        <v>8</v>
      </c>
      <c r="L101">
        <v>1</v>
      </c>
      <c r="M101">
        <v>9</v>
      </c>
      <c r="N101">
        <v>276.71415004748297</v>
      </c>
      <c r="O101">
        <v>267.18195266272198</v>
      </c>
      <c r="P101">
        <v>265.65725413826698</v>
      </c>
      <c r="Q101" t="s">
        <v>93</v>
      </c>
      <c r="R101" t="s">
        <v>97</v>
      </c>
      <c r="S101" t="s">
        <v>90</v>
      </c>
      <c r="T101">
        <v>16.859518718467001</v>
      </c>
      <c r="U101">
        <v>28</v>
      </c>
      <c r="W101">
        <v>1</v>
      </c>
      <c r="X101">
        <v>0</v>
      </c>
      <c r="Y101">
        <v>0</v>
      </c>
      <c r="Z101">
        <v>0</v>
      </c>
      <c r="AA101">
        <v>1</v>
      </c>
      <c r="AB101">
        <v>0</v>
      </c>
      <c r="AC101" t="s">
        <v>110</v>
      </c>
      <c r="AD101">
        <f t="shared" si="5"/>
        <v>3</v>
      </c>
      <c r="AE101">
        <f t="shared" si="6"/>
        <v>0</v>
      </c>
      <c r="AF101">
        <f t="shared" si="7"/>
        <v>0</v>
      </c>
      <c r="AG101">
        <f t="shared" si="8"/>
        <v>3</v>
      </c>
      <c r="AW101" t="s">
        <v>78</v>
      </c>
      <c r="AX101" t="s">
        <v>79</v>
      </c>
      <c r="BD101" t="s">
        <v>79</v>
      </c>
      <c r="BE101" t="s">
        <v>79</v>
      </c>
      <c r="BK101" t="str">
        <f t="shared" si="9"/>
        <v xml:space="preserve">ESMATE_P / Nuevo modelo de la media / Ruta de Acompañamiento Integral / Acompañamiento diferenciado inglés / </v>
      </c>
    </row>
    <row r="102" spans="1:63">
      <c r="A102">
        <v>111001015814</v>
      </c>
      <c r="B102" t="s">
        <v>215</v>
      </c>
      <c r="C102" t="s">
        <v>70</v>
      </c>
      <c r="E102" t="s">
        <v>81</v>
      </c>
      <c r="F102" t="s">
        <v>88</v>
      </c>
      <c r="H102">
        <v>28</v>
      </c>
      <c r="I102">
        <v>35</v>
      </c>
      <c r="J102">
        <v>23</v>
      </c>
      <c r="K102">
        <v>11</v>
      </c>
      <c r="L102">
        <v>2</v>
      </c>
      <c r="M102">
        <v>13</v>
      </c>
      <c r="N102">
        <v>259.87285441830898</v>
      </c>
      <c r="O102">
        <v>267.59615384615398</v>
      </c>
      <c r="P102">
        <v>267.44408074195297</v>
      </c>
      <c r="Q102" t="s">
        <v>73</v>
      </c>
      <c r="R102" t="s">
        <v>97</v>
      </c>
      <c r="S102" t="s">
        <v>75</v>
      </c>
      <c r="T102">
        <v>11.395568655232401</v>
      </c>
      <c r="U102">
        <v>130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1</v>
      </c>
      <c r="AC102" t="s">
        <v>83</v>
      </c>
      <c r="AD102">
        <f t="shared" si="5"/>
        <v>5</v>
      </c>
      <c r="AE102">
        <f t="shared" si="6"/>
        <v>1</v>
      </c>
      <c r="AF102">
        <f t="shared" si="7"/>
        <v>2</v>
      </c>
      <c r="AG102">
        <f t="shared" si="8"/>
        <v>2</v>
      </c>
      <c r="AI102" t="s">
        <v>77</v>
      </c>
      <c r="AJ102" t="s">
        <v>77</v>
      </c>
      <c r="AT102" t="s">
        <v>84</v>
      </c>
      <c r="AW102" t="s">
        <v>78</v>
      </c>
      <c r="AX102" t="s">
        <v>79</v>
      </c>
      <c r="BE102" t="s">
        <v>79</v>
      </c>
      <c r="BK102" t="str">
        <f t="shared" si="9"/>
        <v xml:space="preserve">Olimpiadas STEM / ESMATE_P / Acompañamiento diferenciado inglés / </v>
      </c>
    </row>
    <row r="103" spans="1:63">
      <c r="A103">
        <v>111001015903</v>
      </c>
      <c r="B103" t="s">
        <v>216</v>
      </c>
      <c r="C103" t="s">
        <v>70</v>
      </c>
      <c r="E103" t="s">
        <v>77</v>
      </c>
      <c r="F103" t="s">
        <v>147</v>
      </c>
      <c r="H103">
        <v>51</v>
      </c>
      <c r="I103">
        <v>30</v>
      </c>
      <c r="J103">
        <v>15</v>
      </c>
      <c r="K103">
        <v>4</v>
      </c>
      <c r="L103">
        <v>0</v>
      </c>
      <c r="M103">
        <v>4</v>
      </c>
      <c r="N103">
        <v>233.52647352647401</v>
      </c>
      <c r="O103">
        <v>244.25237683664699</v>
      </c>
      <c r="P103">
        <v>249.61538461538501</v>
      </c>
      <c r="Q103" t="s">
        <v>73</v>
      </c>
      <c r="R103" t="s">
        <v>102</v>
      </c>
      <c r="S103" t="s">
        <v>103</v>
      </c>
      <c r="T103">
        <v>10.5744996813791</v>
      </c>
      <c r="U103">
        <v>159</v>
      </c>
      <c r="V103">
        <v>111001015903</v>
      </c>
      <c r="W103">
        <v>0</v>
      </c>
      <c r="X103">
        <v>1</v>
      </c>
      <c r="Y103">
        <v>1</v>
      </c>
      <c r="Z103">
        <v>0</v>
      </c>
      <c r="AA103">
        <v>0</v>
      </c>
      <c r="AB103">
        <v>0</v>
      </c>
      <c r="AC103" t="s">
        <v>108</v>
      </c>
      <c r="AD103">
        <f t="shared" si="5"/>
        <v>5</v>
      </c>
      <c r="AE103">
        <f t="shared" si="6"/>
        <v>3</v>
      </c>
      <c r="AF103">
        <f t="shared" si="7"/>
        <v>0</v>
      </c>
      <c r="AG103">
        <f t="shared" si="8"/>
        <v>2</v>
      </c>
      <c r="AN103" t="s">
        <v>84</v>
      </c>
      <c r="AQ103" t="s">
        <v>84</v>
      </c>
      <c r="AW103" t="s">
        <v>84</v>
      </c>
      <c r="BC103" t="s">
        <v>79</v>
      </c>
      <c r="BD103" t="s">
        <v>79</v>
      </c>
      <c r="BK103" t="str">
        <f t="shared" si="9"/>
        <v xml:space="preserve">ENAD - Enseñar en el Nivel Adecuado / Nivelación de aprendizajes desde la secundaria / ESMATE_P / PFLE-ATAL / Nuevo modelo de la media / Ruta de Acompañamiento Integral / </v>
      </c>
    </row>
    <row r="104" spans="1:63">
      <c r="A104">
        <v>111001015911</v>
      </c>
      <c r="B104" t="s">
        <v>217</v>
      </c>
      <c r="C104" t="s">
        <v>70</v>
      </c>
      <c r="E104" t="s">
        <v>77</v>
      </c>
      <c r="F104" t="s">
        <v>147</v>
      </c>
      <c r="H104">
        <v>55</v>
      </c>
      <c r="I104">
        <v>35</v>
      </c>
      <c r="J104">
        <v>8</v>
      </c>
      <c r="K104">
        <v>3</v>
      </c>
      <c r="L104">
        <v>0</v>
      </c>
      <c r="M104">
        <v>3</v>
      </c>
      <c r="N104">
        <v>239.954151808456</v>
      </c>
      <c r="O104">
        <v>233.17663817663799</v>
      </c>
      <c r="P104">
        <v>243.553113553114</v>
      </c>
      <c r="Q104" t="s">
        <v>73</v>
      </c>
      <c r="R104" t="s">
        <v>150</v>
      </c>
      <c r="S104" t="s">
        <v>103</v>
      </c>
      <c r="T104">
        <v>10.6366236691554</v>
      </c>
      <c r="U104">
        <v>153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0</v>
      </c>
      <c r="AC104" t="s">
        <v>108</v>
      </c>
      <c r="AD104">
        <f t="shared" si="5"/>
        <v>5</v>
      </c>
      <c r="AE104">
        <f t="shared" si="6"/>
        <v>2</v>
      </c>
      <c r="AF104">
        <f t="shared" si="7"/>
        <v>0</v>
      </c>
      <c r="AG104">
        <f t="shared" si="8"/>
        <v>3</v>
      </c>
      <c r="AR104" t="s">
        <v>84</v>
      </c>
      <c r="AW104" t="s">
        <v>84</v>
      </c>
      <c r="AZ104" t="s">
        <v>79</v>
      </c>
      <c r="BC104" t="s">
        <v>79</v>
      </c>
      <c r="BE104" t="s">
        <v>79</v>
      </c>
      <c r="BK104" t="str">
        <f t="shared" si="9"/>
        <v xml:space="preserve">Acompáñame: Tutorías presenciales / ESMATE_P / RINCÓN LISTOS A JUGAR / PFLE-ATAL / Acompañamiento diferenciado inglés / </v>
      </c>
    </row>
    <row r="105" spans="1:63">
      <c r="A105">
        <v>111001016004</v>
      </c>
      <c r="B105" t="s">
        <v>218</v>
      </c>
      <c r="C105" t="s">
        <v>70</v>
      </c>
      <c r="E105" t="s">
        <v>81</v>
      </c>
      <c r="F105" t="s">
        <v>147</v>
      </c>
      <c r="H105">
        <v>41</v>
      </c>
      <c r="I105">
        <v>44</v>
      </c>
      <c r="J105">
        <v>11</v>
      </c>
      <c r="K105">
        <v>4</v>
      </c>
      <c r="L105">
        <v>0</v>
      </c>
      <c r="M105">
        <v>4</v>
      </c>
      <c r="N105">
        <v>247.30769230769201</v>
      </c>
      <c r="O105">
        <v>257.30769230769198</v>
      </c>
      <c r="P105">
        <v>255.769230769231</v>
      </c>
      <c r="Q105" t="s">
        <v>73</v>
      </c>
      <c r="R105" t="s">
        <v>102</v>
      </c>
      <c r="S105" t="s">
        <v>103</v>
      </c>
      <c r="T105">
        <v>11.8729590202793</v>
      </c>
      <c r="U105">
        <v>114</v>
      </c>
      <c r="W105">
        <v>0</v>
      </c>
      <c r="X105">
        <v>0</v>
      </c>
      <c r="Y105">
        <v>0</v>
      </c>
      <c r="Z105">
        <v>1</v>
      </c>
      <c r="AA105">
        <v>0</v>
      </c>
      <c r="AB105">
        <v>0</v>
      </c>
      <c r="AC105" t="s">
        <v>98</v>
      </c>
      <c r="AD105">
        <f t="shared" si="5"/>
        <v>5</v>
      </c>
      <c r="AE105">
        <f t="shared" si="6"/>
        <v>3</v>
      </c>
      <c r="AF105">
        <f t="shared" si="7"/>
        <v>2</v>
      </c>
      <c r="AG105">
        <f t="shared" si="8"/>
        <v>0</v>
      </c>
      <c r="AI105" t="s">
        <v>77</v>
      </c>
      <c r="AJ105" t="s">
        <v>77</v>
      </c>
      <c r="AO105" t="s">
        <v>84</v>
      </c>
      <c r="AP105" t="s">
        <v>84</v>
      </c>
      <c r="AT105" t="s">
        <v>84</v>
      </c>
      <c r="AW105" t="s">
        <v>78</v>
      </c>
      <c r="BK105" t="str">
        <f t="shared" si="9"/>
        <v xml:space="preserve">Ambientes Virtuales para el Aprendizaje  de la Matemáticas (IA o Plataformas) / Manuales de lectura (4°-8°) / Olimpiadas STEM / ESMATE_P / </v>
      </c>
    </row>
    <row r="106" spans="1:63">
      <c r="A106">
        <v>111001016039</v>
      </c>
      <c r="B106" t="s">
        <v>219</v>
      </c>
      <c r="C106" t="s">
        <v>70</v>
      </c>
      <c r="E106" t="s">
        <v>81</v>
      </c>
      <c r="F106" t="s">
        <v>182</v>
      </c>
      <c r="H106">
        <v>28</v>
      </c>
      <c r="I106">
        <v>50</v>
      </c>
      <c r="J106">
        <v>13</v>
      </c>
      <c r="K106">
        <v>8</v>
      </c>
      <c r="L106">
        <v>1</v>
      </c>
      <c r="M106">
        <v>9</v>
      </c>
      <c r="N106">
        <v>251.92307692307699</v>
      </c>
      <c r="O106">
        <v>258.461538461538</v>
      </c>
      <c r="P106">
        <v>258.07692307692298</v>
      </c>
      <c r="Q106" t="s">
        <v>73</v>
      </c>
      <c r="R106" t="s">
        <v>102</v>
      </c>
      <c r="S106" t="s">
        <v>103</v>
      </c>
      <c r="T106">
        <v>14.538310011941199</v>
      </c>
      <c r="U106">
        <v>58</v>
      </c>
      <c r="W106">
        <v>1</v>
      </c>
      <c r="X106">
        <v>0</v>
      </c>
      <c r="Y106">
        <v>0</v>
      </c>
      <c r="Z106">
        <v>1</v>
      </c>
      <c r="AA106">
        <v>0</v>
      </c>
      <c r="AB106">
        <v>0</v>
      </c>
      <c r="AC106" t="s">
        <v>110</v>
      </c>
      <c r="AD106">
        <f t="shared" si="5"/>
        <v>4</v>
      </c>
      <c r="AE106">
        <f t="shared" si="6"/>
        <v>1</v>
      </c>
      <c r="AF106">
        <f t="shared" si="7"/>
        <v>2</v>
      </c>
      <c r="AG106">
        <f t="shared" si="8"/>
        <v>1</v>
      </c>
      <c r="AI106" t="s">
        <v>77</v>
      </c>
      <c r="AJ106" t="s">
        <v>77</v>
      </c>
      <c r="AT106" t="s">
        <v>84</v>
      </c>
      <c r="AW106" t="s">
        <v>78</v>
      </c>
      <c r="BC106" t="s">
        <v>79</v>
      </c>
      <c r="BK106" t="str">
        <f t="shared" si="9"/>
        <v xml:space="preserve">Olimpiadas STEM / ESMATE_P / PFLE-ATAL / </v>
      </c>
    </row>
    <row r="107" spans="1:63">
      <c r="A107">
        <v>111001016071</v>
      </c>
      <c r="B107" t="s">
        <v>220</v>
      </c>
      <c r="C107" t="s">
        <v>70</v>
      </c>
      <c r="E107" t="s">
        <v>81</v>
      </c>
      <c r="F107" t="s">
        <v>82</v>
      </c>
      <c r="H107">
        <v>30</v>
      </c>
      <c r="I107">
        <v>36</v>
      </c>
      <c r="J107">
        <v>25</v>
      </c>
      <c r="K107">
        <v>9</v>
      </c>
      <c r="L107">
        <v>0</v>
      </c>
      <c r="M107">
        <v>9</v>
      </c>
      <c r="N107">
        <v>256.30526953361601</v>
      </c>
      <c r="O107">
        <v>272.53705010585702</v>
      </c>
      <c r="P107">
        <v>261.62393162393198</v>
      </c>
      <c r="Q107" t="s">
        <v>89</v>
      </c>
      <c r="R107" t="s">
        <v>97</v>
      </c>
      <c r="S107" t="s">
        <v>90</v>
      </c>
      <c r="T107">
        <v>6.3156535930800901</v>
      </c>
      <c r="U107">
        <v>313</v>
      </c>
      <c r="W107">
        <v>0</v>
      </c>
      <c r="X107">
        <v>0</v>
      </c>
      <c r="Y107">
        <v>0</v>
      </c>
      <c r="Z107">
        <v>1</v>
      </c>
      <c r="AA107">
        <v>0</v>
      </c>
      <c r="AB107">
        <v>0</v>
      </c>
      <c r="AC107" t="s">
        <v>98</v>
      </c>
      <c r="AD107">
        <f t="shared" si="5"/>
        <v>5</v>
      </c>
      <c r="AE107">
        <f t="shared" si="6"/>
        <v>3</v>
      </c>
      <c r="AF107">
        <f t="shared" si="7"/>
        <v>1</v>
      </c>
      <c r="AG107">
        <f t="shared" si="8"/>
        <v>1</v>
      </c>
      <c r="AI107" t="s">
        <v>77</v>
      </c>
      <c r="AO107" t="s">
        <v>84</v>
      </c>
      <c r="AT107" t="s">
        <v>84</v>
      </c>
      <c r="AV107" t="s">
        <v>84</v>
      </c>
      <c r="AW107" t="s">
        <v>78</v>
      </c>
      <c r="BD107" t="s">
        <v>79</v>
      </c>
      <c r="BK107" t="str">
        <f t="shared" si="9"/>
        <v xml:space="preserve">Ambientes Virtuales para el Aprendizaje  de la Matemáticas (IA o Plataformas) / Olimpiadas STEM / Prest-Math para la enseñanza de las matemáticas_P / ESMATE_P / Nuevo modelo de la media / Ruta de Acompañamiento Integral / </v>
      </c>
    </row>
    <row r="108" spans="1:63">
      <c r="A108">
        <v>111001016098</v>
      </c>
      <c r="B108" t="s">
        <v>221</v>
      </c>
      <c r="C108" t="s">
        <v>70</v>
      </c>
      <c r="E108" t="s">
        <v>71</v>
      </c>
      <c r="F108" t="s">
        <v>82</v>
      </c>
      <c r="H108">
        <v>14</v>
      </c>
      <c r="I108">
        <v>51</v>
      </c>
      <c r="J108">
        <v>23</v>
      </c>
      <c r="K108">
        <v>11</v>
      </c>
      <c r="L108">
        <v>0</v>
      </c>
      <c r="M108">
        <v>11</v>
      </c>
      <c r="N108">
        <v>275</v>
      </c>
      <c r="O108">
        <v>280</v>
      </c>
      <c r="P108">
        <v>277.69230769230802</v>
      </c>
      <c r="Q108" t="s">
        <v>89</v>
      </c>
      <c r="R108" t="s">
        <v>74</v>
      </c>
      <c r="S108" t="s">
        <v>90</v>
      </c>
      <c r="T108">
        <v>13.3030168862468</v>
      </c>
      <c r="U108">
        <v>82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0</v>
      </c>
      <c r="AC108" t="s">
        <v>76</v>
      </c>
      <c r="AD108">
        <f t="shared" si="5"/>
        <v>5</v>
      </c>
      <c r="AE108">
        <f t="shared" si="6"/>
        <v>0</v>
      </c>
      <c r="AF108">
        <f t="shared" si="7"/>
        <v>4</v>
      </c>
      <c r="AG108">
        <f t="shared" si="8"/>
        <v>1</v>
      </c>
      <c r="AH108" t="s">
        <v>77</v>
      </c>
      <c r="AI108" t="s">
        <v>77</v>
      </c>
      <c r="AJ108" t="s">
        <v>77</v>
      </c>
      <c r="AK108" t="s">
        <v>77</v>
      </c>
      <c r="AW108" t="s">
        <v>78</v>
      </c>
      <c r="BE108" t="s">
        <v>79</v>
      </c>
      <c r="BK108" t="str">
        <f t="shared" si="9"/>
        <v xml:space="preserve">ESMATE_P / Acompañamiento diferenciado inglés / </v>
      </c>
    </row>
    <row r="109" spans="1:63">
      <c r="A109">
        <v>111001016101</v>
      </c>
      <c r="B109" t="s">
        <v>222</v>
      </c>
      <c r="C109" t="s">
        <v>70</v>
      </c>
      <c r="E109" t="s">
        <v>71</v>
      </c>
      <c r="F109" t="s">
        <v>82</v>
      </c>
      <c r="H109">
        <v>19</v>
      </c>
      <c r="I109">
        <v>38</v>
      </c>
      <c r="J109">
        <v>23</v>
      </c>
      <c r="K109">
        <v>16</v>
      </c>
      <c r="L109">
        <v>3</v>
      </c>
      <c r="M109">
        <v>19</v>
      </c>
      <c r="N109">
        <v>276.92307692307702</v>
      </c>
      <c r="O109">
        <v>273.07692307692298</v>
      </c>
      <c r="P109">
        <v>273.461538461538</v>
      </c>
      <c r="Q109" t="s">
        <v>89</v>
      </c>
      <c r="R109" t="s">
        <v>74</v>
      </c>
      <c r="S109" t="s">
        <v>90</v>
      </c>
      <c r="T109">
        <v>6.1881775570722102</v>
      </c>
      <c r="U109">
        <v>321</v>
      </c>
      <c r="W109">
        <v>0</v>
      </c>
      <c r="X109">
        <v>0</v>
      </c>
      <c r="Y109">
        <v>0</v>
      </c>
      <c r="Z109">
        <v>0</v>
      </c>
      <c r="AA109">
        <v>1</v>
      </c>
      <c r="AB109">
        <v>0</v>
      </c>
      <c r="AC109" t="s">
        <v>76</v>
      </c>
      <c r="AD109">
        <f t="shared" si="5"/>
        <v>5</v>
      </c>
      <c r="AE109">
        <f t="shared" si="6"/>
        <v>0</v>
      </c>
      <c r="AF109">
        <f t="shared" si="7"/>
        <v>3</v>
      </c>
      <c r="AG109">
        <f t="shared" si="8"/>
        <v>2</v>
      </c>
      <c r="AH109" t="s">
        <v>77</v>
      </c>
      <c r="AI109" t="s">
        <v>77</v>
      </c>
      <c r="AJ109" t="s">
        <v>77</v>
      </c>
      <c r="AW109" t="s">
        <v>78</v>
      </c>
      <c r="AX109" t="s">
        <v>79</v>
      </c>
      <c r="BE109" t="s">
        <v>79</v>
      </c>
      <c r="BK109" t="str">
        <f t="shared" si="9"/>
        <v xml:space="preserve">ESMATE_P / Acompañamiento diferenciado inglés / </v>
      </c>
    </row>
    <row r="110" spans="1:63">
      <c r="A110">
        <v>111001016136</v>
      </c>
      <c r="B110" t="s">
        <v>223</v>
      </c>
      <c r="C110" t="s">
        <v>70</v>
      </c>
      <c r="E110" t="s">
        <v>81</v>
      </c>
      <c r="F110" t="s">
        <v>82</v>
      </c>
      <c r="H110">
        <v>19</v>
      </c>
      <c r="I110">
        <v>41</v>
      </c>
      <c r="J110">
        <v>27</v>
      </c>
      <c r="K110">
        <v>12</v>
      </c>
      <c r="L110">
        <v>1</v>
      </c>
      <c r="M110">
        <v>13</v>
      </c>
      <c r="N110">
        <v>264.230769230769</v>
      </c>
      <c r="O110">
        <v>264.61934972244302</v>
      </c>
      <c r="P110">
        <v>271.472291149711</v>
      </c>
      <c r="Q110" t="s">
        <v>73</v>
      </c>
      <c r="R110" t="s">
        <v>74</v>
      </c>
      <c r="S110" t="s">
        <v>75</v>
      </c>
      <c r="T110">
        <v>9.0598453782654005</v>
      </c>
      <c r="U110">
        <v>220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1</v>
      </c>
      <c r="AC110" t="s">
        <v>83</v>
      </c>
      <c r="AD110">
        <f t="shared" si="5"/>
        <v>5</v>
      </c>
      <c r="AE110">
        <f t="shared" si="6"/>
        <v>1</v>
      </c>
      <c r="AF110">
        <f t="shared" si="7"/>
        <v>2</v>
      </c>
      <c r="AG110">
        <f t="shared" si="8"/>
        <v>2</v>
      </c>
      <c r="AI110" t="s">
        <v>77</v>
      </c>
      <c r="AJ110" t="s">
        <v>77</v>
      </c>
      <c r="AV110" t="s">
        <v>84</v>
      </c>
      <c r="AW110" t="s">
        <v>78</v>
      </c>
      <c r="BC110" t="s">
        <v>79</v>
      </c>
      <c r="BE110" t="s">
        <v>79</v>
      </c>
      <c r="BK110" t="str">
        <f t="shared" si="9"/>
        <v xml:space="preserve">Prest-Math para la enseñanza de las matemáticas_P / ESMATE_P / PFLE-ATAL / Acompañamiento diferenciado inglés / </v>
      </c>
    </row>
    <row r="111" spans="1:63">
      <c r="A111">
        <v>111001016250</v>
      </c>
      <c r="B111" t="s">
        <v>224</v>
      </c>
      <c r="C111" t="s">
        <v>70</v>
      </c>
      <c r="E111" t="s">
        <v>77</v>
      </c>
      <c r="F111" t="s">
        <v>185</v>
      </c>
      <c r="H111">
        <v>49</v>
      </c>
      <c r="I111">
        <v>27</v>
      </c>
      <c r="J111">
        <v>14</v>
      </c>
      <c r="K111">
        <v>11</v>
      </c>
      <c r="L111">
        <v>0</v>
      </c>
      <c r="M111">
        <v>11</v>
      </c>
      <c r="N111">
        <v>240</v>
      </c>
      <c r="O111">
        <v>245</v>
      </c>
      <c r="P111">
        <v>246.538461538462</v>
      </c>
      <c r="Q111" t="s">
        <v>73</v>
      </c>
      <c r="R111" t="s">
        <v>102</v>
      </c>
      <c r="S111" t="s">
        <v>103</v>
      </c>
      <c r="T111">
        <v>19.8666024318612</v>
      </c>
      <c r="U111">
        <v>16</v>
      </c>
      <c r="V111">
        <v>111001016250</v>
      </c>
      <c r="W111">
        <v>1</v>
      </c>
      <c r="X111">
        <v>1</v>
      </c>
      <c r="Y111">
        <v>1</v>
      </c>
      <c r="Z111">
        <v>0</v>
      </c>
      <c r="AA111">
        <v>0</v>
      </c>
      <c r="AB111">
        <v>0</v>
      </c>
      <c r="AC111" t="s">
        <v>110</v>
      </c>
      <c r="AD111">
        <f t="shared" si="5"/>
        <v>4</v>
      </c>
      <c r="AE111">
        <f t="shared" si="6"/>
        <v>1</v>
      </c>
      <c r="AF111">
        <f t="shared" si="7"/>
        <v>1</v>
      </c>
      <c r="AG111">
        <f t="shared" si="8"/>
        <v>2</v>
      </c>
      <c r="AM111" t="s">
        <v>77</v>
      </c>
      <c r="AT111" t="s">
        <v>84</v>
      </c>
      <c r="AW111" t="s">
        <v>78</v>
      </c>
      <c r="BC111" t="s">
        <v>79</v>
      </c>
      <c r="BD111" t="s">
        <v>79</v>
      </c>
      <c r="BK111" t="str">
        <f t="shared" si="9"/>
        <v xml:space="preserve">Olimpiadas STEM / ESMATE_P / PFLE-ATAL / Nuevo modelo de la media / Ruta de Acompañamiento Integral / </v>
      </c>
    </row>
    <row r="112" spans="1:63">
      <c r="A112">
        <v>111001016292</v>
      </c>
      <c r="B112" t="s">
        <v>225</v>
      </c>
      <c r="C112" t="s">
        <v>70</v>
      </c>
      <c r="E112" t="s">
        <v>71</v>
      </c>
      <c r="F112" t="s">
        <v>82</v>
      </c>
      <c r="H112">
        <v>15</v>
      </c>
      <c r="I112">
        <v>41</v>
      </c>
      <c r="J112">
        <v>31</v>
      </c>
      <c r="K112">
        <v>12</v>
      </c>
      <c r="L112">
        <v>1</v>
      </c>
      <c r="M112">
        <v>13</v>
      </c>
      <c r="N112">
        <v>269.92137696557597</v>
      </c>
      <c r="O112">
        <v>264.64797913950503</v>
      </c>
      <c r="P112">
        <v>280</v>
      </c>
      <c r="Q112" t="s">
        <v>73</v>
      </c>
      <c r="R112" t="s">
        <v>94</v>
      </c>
      <c r="S112" t="s">
        <v>75</v>
      </c>
      <c r="T112">
        <v>10.087586324610699</v>
      </c>
      <c r="U112">
        <v>177</v>
      </c>
      <c r="W112">
        <v>0</v>
      </c>
      <c r="X112">
        <v>0</v>
      </c>
      <c r="Y112">
        <v>0</v>
      </c>
      <c r="Z112">
        <v>0</v>
      </c>
      <c r="AA112">
        <v>1</v>
      </c>
      <c r="AB112">
        <v>0</v>
      </c>
      <c r="AC112" t="s">
        <v>76</v>
      </c>
      <c r="AD112">
        <f t="shared" si="5"/>
        <v>5</v>
      </c>
      <c r="AE112">
        <f t="shared" si="6"/>
        <v>0</v>
      </c>
      <c r="AF112">
        <f t="shared" si="7"/>
        <v>3</v>
      </c>
      <c r="AG112">
        <f t="shared" si="8"/>
        <v>2</v>
      </c>
      <c r="AH112" t="s">
        <v>77</v>
      </c>
      <c r="AI112" t="s">
        <v>77</v>
      </c>
      <c r="AJ112" t="s">
        <v>77</v>
      </c>
      <c r="AW112" t="s">
        <v>78</v>
      </c>
      <c r="BC112" t="s">
        <v>79</v>
      </c>
      <c r="BE112" t="s">
        <v>79</v>
      </c>
      <c r="BK112" t="str">
        <f t="shared" si="9"/>
        <v xml:space="preserve">ESMATE_P / PFLE-ATAL / Acompañamiento diferenciado inglés / </v>
      </c>
    </row>
    <row r="113" spans="1:63">
      <c r="A113">
        <v>111001016314</v>
      </c>
      <c r="B113" t="s">
        <v>226</v>
      </c>
      <c r="C113" t="s">
        <v>70</v>
      </c>
      <c r="E113" t="s">
        <v>81</v>
      </c>
      <c r="F113" t="s">
        <v>227</v>
      </c>
      <c r="H113">
        <v>32</v>
      </c>
      <c r="I113">
        <v>30</v>
      </c>
      <c r="J113">
        <v>19</v>
      </c>
      <c r="K113">
        <v>17</v>
      </c>
      <c r="L113">
        <v>2</v>
      </c>
      <c r="M113">
        <v>19</v>
      </c>
      <c r="N113">
        <v>265.769230769231</v>
      </c>
      <c r="O113">
        <v>258.84615384615398</v>
      </c>
      <c r="P113">
        <v>266.92307692307702</v>
      </c>
      <c r="Q113" t="s">
        <v>73</v>
      </c>
      <c r="R113" t="s">
        <v>97</v>
      </c>
      <c r="S113" t="s">
        <v>75</v>
      </c>
      <c r="T113">
        <v>7.9872910513515496</v>
      </c>
      <c r="U113">
        <v>259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1</v>
      </c>
      <c r="AC113" t="s">
        <v>83</v>
      </c>
      <c r="AD113">
        <f t="shared" si="5"/>
        <v>5</v>
      </c>
      <c r="AE113">
        <f t="shared" si="6"/>
        <v>1</v>
      </c>
      <c r="AF113">
        <f t="shared" si="7"/>
        <v>3</v>
      </c>
      <c r="AG113">
        <f t="shared" si="8"/>
        <v>1</v>
      </c>
      <c r="AH113" t="s">
        <v>77</v>
      </c>
      <c r="AI113" t="s">
        <v>77</v>
      </c>
      <c r="AJ113" t="s">
        <v>77</v>
      </c>
      <c r="AV113" t="s">
        <v>84</v>
      </c>
      <c r="AW113" t="s">
        <v>78</v>
      </c>
      <c r="BC113" t="s">
        <v>79</v>
      </c>
      <c r="BK113" t="str">
        <f t="shared" si="9"/>
        <v xml:space="preserve">Prest-Math para la enseñanza de las matemáticas_P / ESMATE_P / PFLE-ATAL / </v>
      </c>
    </row>
    <row r="114" spans="1:63">
      <c r="A114">
        <v>111001016772</v>
      </c>
      <c r="B114" t="s">
        <v>228</v>
      </c>
      <c r="C114" t="s">
        <v>70</v>
      </c>
      <c r="E114" t="s">
        <v>71</v>
      </c>
      <c r="F114" t="s">
        <v>185</v>
      </c>
      <c r="H114">
        <v>17</v>
      </c>
      <c r="I114">
        <v>51</v>
      </c>
      <c r="J114">
        <v>19</v>
      </c>
      <c r="K114">
        <v>11</v>
      </c>
      <c r="L114">
        <v>2</v>
      </c>
      <c r="M114">
        <v>13</v>
      </c>
      <c r="N114">
        <v>271.92307692307702</v>
      </c>
      <c r="O114">
        <v>268.84615384615398</v>
      </c>
      <c r="P114">
        <v>268.07692307692298</v>
      </c>
      <c r="Q114" t="s">
        <v>93</v>
      </c>
      <c r="R114" t="s">
        <v>74</v>
      </c>
      <c r="S114" t="s">
        <v>90</v>
      </c>
      <c r="T114">
        <v>15.887469672807001</v>
      </c>
      <c r="U114">
        <v>43</v>
      </c>
      <c r="W114">
        <v>1</v>
      </c>
      <c r="X114">
        <v>0</v>
      </c>
      <c r="Y114">
        <v>0</v>
      </c>
      <c r="Z114">
        <v>0</v>
      </c>
      <c r="AA114">
        <v>1</v>
      </c>
      <c r="AB114">
        <v>0</v>
      </c>
      <c r="AC114" t="s">
        <v>110</v>
      </c>
      <c r="AD114">
        <f t="shared" si="5"/>
        <v>4</v>
      </c>
      <c r="AE114">
        <f t="shared" si="6"/>
        <v>1</v>
      </c>
      <c r="AF114">
        <f t="shared" si="7"/>
        <v>2</v>
      </c>
      <c r="AG114">
        <f t="shared" si="8"/>
        <v>1</v>
      </c>
      <c r="AI114" t="s">
        <v>77</v>
      </c>
      <c r="AJ114" t="s">
        <v>77</v>
      </c>
      <c r="AT114" t="s">
        <v>84</v>
      </c>
      <c r="AW114" t="s">
        <v>78</v>
      </c>
      <c r="BE114" t="s">
        <v>79</v>
      </c>
      <c r="BK114" t="str">
        <f t="shared" si="9"/>
        <v xml:space="preserve">Olimpiadas STEM / ESMATE_P / Acompañamiento diferenciado inglés / </v>
      </c>
    </row>
    <row r="115" spans="1:63">
      <c r="A115">
        <v>111001017795</v>
      </c>
      <c r="B115" t="s">
        <v>229</v>
      </c>
      <c r="C115" t="s">
        <v>70</v>
      </c>
      <c r="E115" t="s">
        <v>71</v>
      </c>
      <c r="F115" t="s">
        <v>88</v>
      </c>
      <c r="H115">
        <v>15</v>
      </c>
      <c r="I115">
        <v>38</v>
      </c>
      <c r="J115">
        <v>29</v>
      </c>
      <c r="K115">
        <v>15</v>
      </c>
      <c r="L115">
        <v>3</v>
      </c>
      <c r="M115">
        <v>18</v>
      </c>
      <c r="N115">
        <v>271.25443786982203</v>
      </c>
      <c r="O115">
        <v>268.67236467236501</v>
      </c>
      <c r="P115">
        <v>274.88165680473401</v>
      </c>
      <c r="Q115" t="s">
        <v>73</v>
      </c>
      <c r="R115" t="s">
        <v>74</v>
      </c>
      <c r="S115" t="s">
        <v>75</v>
      </c>
      <c r="T115">
        <v>9.8583737567405105</v>
      </c>
      <c r="U115">
        <v>183</v>
      </c>
      <c r="W115">
        <v>0</v>
      </c>
      <c r="X115">
        <v>0</v>
      </c>
      <c r="Y115">
        <v>0</v>
      </c>
      <c r="Z115">
        <v>0</v>
      </c>
      <c r="AA115">
        <v>1</v>
      </c>
      <c r="AB115">
        <v>0</v>
      </c>
      <c r="AC115" t="s">
        <v>76</v>
      </c>
      <c r="AD115">
        <f t="shared" si="5"/>
        <v>5</v>
      </c>
      <c r="AE115">
        <f t="shared" si="6"/>
        <v>0</v>
      </c>
      <c r="AF115">
        <f t="shared" si="7"/>
        <v>2</v>
      </c>
      <c r="AG115">
        <f t="shared" si="8"/>
        <v>3</v>
      </c>
      <c r="AH115" t="s">
        <v>77</v>
      </c>
      <c r="AI115" t="s">
        <v>77</v>
      </c>
      <c r="AW115" t="s">
        <v>78</v>
      </c>
      <c r="AX115" t="s">
        <v>79</v>
      </c>
      <c r="BD115" t="s">
        <v>79</v>
      </c>
      <c r="BE115" t="s">
        <v>79</v>
      </c>
      <c r="BK115" t="str">
        <f t="shared" si="9"/>
        <v xml:space="preserve">ESMATE_P / Nuevo modelo de la media / Ruta de Acompañamiento Integral / Acompañamiento diferenciado inglés / </v>
      </c>
    </row>
    <row r="116" spans="1:63">
      <c r="A116">
        <v>111001018058</v>
      </c>
      <c r="B116" t="s">
        <v>230</v>
      </c>
      <c r="C116" t="s">
        <v>70</v>
      </c>
      <c r="E116" t="s">
        <v>77</v>
      </c>
      <c r="F116" t="s">
        <v>130</v>
      </c>
      <c r="H116">
        <v>45</v>
      </c>
      <c r="I116">
        <v>32</v>
      </c>
      <c r="J116">
        <v>18</v>
      </c>
      <c r="K116">
        <v>3</v>
      </c>
      <c r="L116">
        <v>1</v>
      </c>
      <c r="M116">
        <v>4</v>
      </c>
      <c r="N116">
        <v>236.99823165340399</v>
      </c>
      <c r="O116">
        <v>247.507692307692</v>
      </c>
      <c r="P116">
        <v>243.889490790899</v>
      </c>
      <c r="Q116" t="s">
        <v>89</v>
      </c>
      <c r="R116" t="s">
        <v>150</v>
      </c>
      <c r="S116" t="s">
        <v>107</v>
      </c>
      <c r="T116">
        <v>11.0594288238188</v>
      </c>
      <c r="U116">
        <v>143</v>
      </c>
      <c r="W116">
        <v>0</v>
      </c>
      <c r="X116">
        <v>0</v>
      </c>
      <c r="Y116">
        <v>1</v>
      </c>
      <c r="Z116">
        <v>0</v>
      </c>
      <c r="AA116">
        <v>0</v>
      </c>
      <c r="AB116">
        <v>0</v>
      </c>
      <c r="AC116" t="s">
        <v>108</v>
      </c>
      <c r="AD116">
        <f t="shared" si="5"/>
        <v>5</v>
      </c>
      <c r="AE116">
        <f t="shared" si="6"/>
        <v>3</v>
      </c>
      <c r="AF116">
        <f t="shared" si="7"/>
        <v>0</v>
      </c>
      <c r="AG116">
        <f t="shared" si="8"/>
        <v>2</v>
      </c>
      <c r="AN116" t="s">
        <v>84</v>
      </c>
      <c r="AQ116" t="s">
        <v>84</v>
      </c>
      <c r="AW116" t="s">
        <v>84</v>
      </c>
      <c r="AX116" t="s">
        <v>79</v>
      </c>
      <c r="BC116" t="s">
        <v>79</v>
      </c>
      <c r="BK116" t="str">
        <f t="shared" si="9"/>
        <v xml:space="preserve">ENAD - Enseñar en el Nivel Adecuado / Nivelación de aprendizajes desde la secundaria / ESMATE_P / PFLE-ATAL / </v>
      </c>
    </row>
    <row r="117" spans="1:63">
      <c r="A117">
        <v>111001018201</v>
      </c>
      <c r="B117" t="s">
        <v>231</v>
      </c>
      <c r="C117" t="s">
        <v>70</v>
      </c>
      <c r="E117" t="s">
        <v>81</v>
      </c>
      <c r="F117" t="s">
        <v>117</v>
      </c>
      <c r="H117">
        <v>30</v>
      </c>
      <c r="I117">
        <v>31</v>
      </c>
      <c r="J117">
        <v>25</v>
      </c>
      <c r="K117">
        <v>12</v>
      </c>
      <c r="L117">
        <v>2</v>
      </c>
      <c r="M117">
        <v>14</v>
      </c>
      <c r="N117">
        <v>259.61538461538498</v>
      </c>
      <c r="O117">
        <v>260</v>
      </c>
      <c r="P117">
        <v>271.15384615384602</v>
      </c>
      <c r="Q117" t="s">
        <v>73</v>
      </c>
      <c r="R117" t="s">
        <v>74</v>
      </c>
      <c r="S117" t="s">
        <v>75</v>
      </c>
      <c r="T117">
        <v>21.212239637412399</v>
      </c>
      <c r="U117">
        <v>12</v>
      </c>
      <c r="W117">
        <v>1</v>
      </c>
      <c r="X117">
        <v>0</v>
      </c>
      <c r="Y117">
        <v>0</v>
      </c>
      <c r="Z117">
        <v>0</v>
      </c>
      <c r="AA117">
        <v>0</v>
      </c>
      <c r="AB117">
        <v>1</v>
      </c>
      <c r="AC117" t="s">
        <v>110</v>
      </c>
      <c r="AD117">
        <f t="shared" si="5"/>
        <v>3</v>
      </c>
      <c r="AE117">
        <f t="shared" si="6"/>
        <v>1</v>
      </c>
      <c r="AF117">
        <f t="shared" si="7"/>
        <v>1</v>
      </c>
      <c r="AG117">
        <f t="shared" si="8"/>
        <v>1</v>
      </c>
      <c r="AI117" t="s">
        <v>77</v>
      </c>
      <c r="AT117" t="s">
        <v>84</v>
      </c>
      <c r="AW117" t="s">
        <v>78</v>
      </c>
      <c r="BC117" t="s">
        <v>79</v>
      </c>
      <c r="BK117" t="str">
        <f t="shared" si="9"/>
        <v xml:space="preserve">Olimpiadas STEM / ESMATE_P / PFLE-ATAL / </v>
      </c>
    </row>
    <row r="118" spans="1:63">
      <c r="A118">
        <v>111001018252</v>
      </c>
      <c r="B118" t="s">
        <v>232</v>
      </c>
      <c r="C118" t="s">
        <v>70</v>
      </c>
      <c r="E118" t="s">
        <v>81</v>
      </c>
      <c r="F118" t="s">
        <v>147</v>
      </c>
      <c r="H118">
        <v>28</v>
      </c>
      <c r="I118">
        <v>35</v>
      </c>
      <c r="J118">
        <v>35</v>
      </c>
      <c r="K118">
        <v>2</v>
      </c>
      <c r="L118">
        <v>0</v>
      </c>
      <c r="M118">
        <v>2</v>
      </c>
      <c r="N118">
        <v>255.769230769231</v>
      </c>
      <c r="O118">
        <v>250.38461538461499</v>
      </c>
      <c r="P118">
        <v>262.69230769230802</v>
      </c>
      <c r="Q118" t="s">
        <v>73</v>
      </c>
      <c r="R118" t="s">
        <v>97</v>
      </c>
      <c r="S118" t="s">
        <v>75</v>
      </c>
      <c r="T118">
        <v>9.9128904867241303</v>
      </c>
      <c r="U118">
        <v>181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1</v>
      </c>
      <c r="AC118" t="s">
        <v>83</v>
      </c>
      <c r="AD118">
        <f t="shared" si="5"/>
        <v>5</v>
      </c>
      <c r="AE118">
        <f t="shared" si="6"/>
        <v>1</v>
      </c>
      <c r="AF118">
        <f t="shared" si="7"/>
        <v>2</v>
      </c>
      <c r="AG118">
        <f t="shared" si="8"/>
        <v>2</v>
      </c>
      <c r="AI118" t="s">
        <v>77</v>
      </c>
      <c r="AJ118" t="s">
        <v>77</v>
      </c>
      <c r="AT118" t="s">
        <v>84</v>
      </c>
      <c r="AW118" t="s">
        <v>78</v>
      </c>
      <c r="BC118" t="s">
        <v>79</v>
      </c>
      <c r="BD118" t="s">
        <v>79</v>
      </c>
      <c r="BK118" t="str">
        <f t="shared" si="9"/>
        <v xml:space="preserve">Olimpiadas STEM / ESMATE_P / PFLE-ATAL / Nuevo modelo de la media / Ruta de Acompañamiento Integral / </v>
      </c>
    </row>
    <row r="119" spans="1:63">
      <c r="A119">
        <v>111001018309</v>
      </c>
      <c r="B119" t="s">
        <v>233</v>
      </c>
      <c r="C119" t="s">
        <v>70</v>
      </c>
      <c r="E119" t="s">
        <v>81</v>
      </c>
      <c r="F119" t="s">
        <v>147</v>
      </c>
      <c r="H119">
        <v>20</v>
      </c>
      <c r="I119">
        <v>43</v>
      </c>
      <c r="J119">
        <v>30</v>
      </c>
      <c r="K119">
        <v>7</v>
      </c>
      <c r="L119">
        <v>0</v>
      </c>
      <c r="M119">
        <v>7</v>
      </c>
      <c r="N119">
        <v>254.61538461538501</v>
      </c>
      <c r="O119">
        <v>258.66863905325403</v>
      </c>
      <c r="P119">
        <v>266.538461538462</v>
      </c>
      <c r="Q119" t="s">
        <v>73</v>
      </c>
      <c r="R119" t="s">
        <v>97</v>
      </c>
      <c r="S119" t="s">
        <v>75</v>
      </c>
      <c r="T119">
        <v>19.523468645843799</v>
      </c>
      <c r="U119">
        <v>19</v>
      </c>
      <c r="W119">
        <v>1</v>
      </c>
      <c r="X119">
        <v>0</v>
      </c>
      <c r="Y119">
        <v>0</v>
      </c>
      <c r="Z119">
        <v>0</v>
      </c>
      <c r="AA119">
        <v>0</v>
      </c>
      <c r="AB119">
        <v>1</v>
      </c>
      <c r="AC119" t="s">
        <v>110</v>
      </c>
      <c r="AD119">
        <f t="shared" si="5"/>
        <v>4</v>
      </c>
      <c r="AE119">
        <f t="shared" si="6"/>
        <v>1</v>
      </c>
      <c r="AF119">
        <f t="shared" si="7"/>
        <v>2</v>
      </c>
      <c r="AG119">
        <f t="shared" si="8"/>
        <v>1</v>
      </c>
      <c r="AI119" t="s">
        <v>77</v>
      </c>
      <c r="AJ119" t="s">
        <v>77</v>
      </c>
      <c r="AT119" t="s">
        <v>84</v>
      </c>
      <c r="AW119" t="s">
        <v>78</v>
      </c>
      <c r="BD119" t="s">
        <v>79</v>
      </c>
      <c r="BK119" t="str">
        <f t="shared" si="9"/>
        <v xml:space="preserve">Olimpiadas STEM / ESMATE_P / Nuevo modelo de la media / Ruta de Acompañamiento Integral / </v>
      </c>
    </row>
    <row r="120" spans="1:63">
      <c r="A120">
        <v>111001018325</v>
      </c>
      <c r="B120" t="s">
        <v>234</v>
      </c>
      <c r="C120" t="s">
        <v>70</v>
      </c>
      <c r="E120" t="s">
        <v>77</v>
      </c>
      <c r="F120" t="s">
        <v>147</v>
      </c>
      <c r="H120">
        <v>51</v>
      </c>
      <c r="I120">
        <v>38</v>
      </c>
      <c r="J120">
        <v>12</v>
      </c>
      <c r="K120">
        <v>0</v>
      </c>
      <c r="L120">
        <v>0</v>
      </c>
      <c r="M120">
        <v>0</v>
      </c>
      <c r="N120">
        <v>245.03344481605399</v>
      </c>
      <c r="O120">
        <v>241.41509433962301</v>
      </c>
      <c r="P120">
        <v>239.230769230769</v>
      </c>
      <c r="Q120" t="s">
        <v>93</v>
      </c>
      <c r="R120" t="s">
        <v>150</v>
      </c>
      <c r="S120" t="s">
        <v>107</v>
      </c>
      <c r="T120">
        <v>13.784787055914499</v>
      </c>
      <c r="U120">
        <v>70</v>
      </c>
      <c r="W120">
        <v>1</v>
      </c>
      <c r="X120">
        <v>0</v>
      </c>
      <c r="Y120">
        <v>1</v>
      </c>
      <c r="Z120">
        <v>0</v>
      </c>
      <c r="AA120">
        <v>0</v>
      </c>
      <c r="AB120">
        <v>0</v>
      </c>
      <c r="AC120" t="s">
        <v>110</v>
      </c>
      <c r="AD120">
        <f t="shared" si="5"/>
        <v>4</v>
      </c>
      <c r="AE120">
        <f t="shared" si="6"/>
        <v>1</v>
      </c>
      <c r="AF120">
        <f t="shared" si="7"/>
        <v>1</v>
      </c>
      <c r="AG120">
        <f t="shared" si="8"/>
        <v>2</v>
      </c>
      <c r="AM120" t="s">
        <v>77</v>
      </c>
      <c r="AT120" t="s">
        <v>84</v>
      </c>
      <c r="AW120" t="s">
        <v>78</v>
      </c>
      <c r="BC120" t="s">
        <v>79</v>
      </c>
      <c r="BD120" t="s">
        <v>79</v>
      </c>
      <c r="BK120" t="str">
        <f t="shared" si="9"/>
        <v xml:space="preserve">Olimpiadas STEM / ESMATE_P / PFLE-ATAL / Nuevo modelo de la media / Ruta de Acompañamiento Integral / </v>
      </c>
    </row>
    <row r="121" spans="1:63">
      <c r="A121">
        <v>111001018333</v>
      </c>
      <c r="B121" t="s">
        <v>235</v>
      </c>
      <c r="C121" t="s">
        <v>70</v>
      </c>
      <c r="E121" t="s">
        <v>81</v>
      </c>
      <c r="F121" t="s">
        <v>147</v>
      </c>
      <c r="H121">
        <v>33</v>
      </c>
      <c r="I121">
        <v>46</v>
      </c>
      <c r="J121">
        <v>13</v>
      </c>
      <c r="K121">
        <v>7</v>
      </c>
      <c r="L121">
        <v>0</v>
      </c>
      <c r="M121">
        <v>7</v>
      </c>
      <c r="N121">
        <v>263.23765786452401</v>
      </c>
      <c r="O121">
        <v>266.037851037851</v>
      </c>
      <c r="P121">
        <v>263.862876254181</v>
      </c>
      <c r="Q121" t="s">
        <v>89</v>
      </c>
      <c r="R121" t="s">
        <v>97</v>
      </c>
      <c r="S121" t="s">
        <v>90</v>
      </c>
      <c r="T121">
        <v>7.2601639015211203</v>
      </c>
      <c r="U121">
        <v>283</v>
      </c>
      <c r="W121">
        <v>0</v>
      </c>
      <c r="X121">
        <v>0</v>
      </c>
      <c r="Y121">
        <v>0</v>
      </c>
      <c r="Z121">
        <v>1</v>
      </c>
      <c r="AA121">
        <v>0</v>
      </c>
      <c r="AB121">
        <v>0</v>
      </c>
      <c r="AC121" t="s">
        <v>98</v>
      </c>
      <c r="AD121">
        <f t="shared" si="5"/>
        <v>5</v>
      </c>
      <c r="AE121">
        <f t="shared" si="6"/>
        <v>3</v>
      </c>
      <c r="AF121">
        <f t="shared" si="7"/>
        <v>1</v>
      </c>
      <c r="AG121">
        <f t="shared" si="8"/>
        <v>1</v>
      </c>
      <c r="AI121" t="s">
        <v>77</v>
      </c>
      <c r="AO121" t="s">
        <v>84</v>
      </c>
      <c r="AP121" t="s">
        <v>84</v>
      </c>
      <c r="AV121" t="s">
        <v>84</v>
      </c>
      <c r="AW121" t="s">
        <v>78</v>
      </c>
      <c r="AZ121" t="s">
        <v>79</v>
      </c>
      <c r="BK121" t="str">
        <f t="shared" si="9"/>
        <v xml:space="preserve">Ambientes Virtuales para el Aprendizaje  de la Matemáticas (IA o Plataformas) / Manuales de lectura (4°-8°) / Prest-Math para la enseñanza de las matemáticas_P / ESMATE_P / RINCÓN LISTOS A JUGAR / </v>
      </c>
    </row>
    <row r="122" spans="1:63">
      <c r="A122">
        <v>111001018341</v>
      </c>
      <c r="B122" t="s">
        <v>236</v>
      </c>
      <c r="C122" t="s">
        <v>70</v>
      </c>
      <c r="E122" t="s">
        <v>77</v>
      </c>
      <c r="F122" t="s">
        <v>147</v>
      </c>
      <c r="H122">
        <v>33</v>
      </c>
      <c r="I122">
        <v>33</v>
      </c>
      <c r="J122">
        <v>24</v>
      </c>
      <c r="K122">
        <v>9</v>
      </c>
      <c r="L122">
        <v>0</v>
      </c>
      <c r="M122">
        <v>9</v>
      </c>
      <c r="N122">
        <v>238.794178794179</v>
      </c>
      <c r="O122">
        <v>248.169425511198</v>
      </c>
      <c r="P122">
        <v>253.20512820512801</v>
      </c>
      <c r="Q122" t="s">
        <v>73</v>
      </c>
      <c r="R122" t="s">
        <v>102</v>
      </c>
      <c r="S122" t="s">
        <v>103</v>
      </c>
      <c r="T122">
        <v>25.756563299222201</v>
      </c>
      <c r="U122">
        <v>3</v>
      </c>
      <c r="W122">
        <v>1</v>
      </c>
      <c r="X122">
        <v>0</v>
      </c>
      <c r="Y122">
        <v>1</v>
      </c>
      <c r="Z122">
        <v>0</v>
      </c>
      <c r="AA122">
        <v>0</v>
      </c>
      <c r="AB122">
        <v>0</v>
      </c>
      <c r="AC122" t="s">
        <v>110</v>
      </c>
      <c r="AD122">
        <f t="shared" si="5"/>
        <v>4</v>
      </c>
      <c r="AE122">
        <f t="shared" si="6"/>
        <v>1</v>
      </c>
      <c r="AF122">
        <f t="shared" si="7"/>
        <v>1</v>
      </c>
      <c r="AG122">
        <f t="shared" si="8"/>
        <v>2</v>
      </c>
      <c r="AJ122" t="s">
        <v>77</v>
      </c>
      <c r="AT122" t="s">
        <v>84</v>
      </c>
      <c r="AW122" t="s">
        <v>78</v>
      </c>
      <c r="BC122" t="s">
        <v>79</v>
      </c>
      <c r="BE122" t="s">
        <v>79</v>
      </c>
      <c r="BK122" t="str">
        <f t="shared" si="9"/>
        <v xml:space="preserve">Olimpiadas STEM / ESMATE_P / PFLE-ATAL / Acompañamiento diferenciado inglés / </v>
      </c>
    </row>
    <row r="123" spans="1:63">
      <c r="A123">
        <v>111001018368</v>
      </c>
      <c r="B123" t="s">
        <v>237</v>
      </c>
      <c r="C123" t="s">
        <v>70</v>
      </c>
      <c r="E123" t="s">
        <v>81</v>
      </c>
      <c r="F123" t="s">
        <v>147</v>
      </c>
      <c r="H123">
        <v>40</v>
      </c>
      <c r="I123">
        <v>48</v>
      </c>
      <c r="J123">
        <v>9</v>
      </c>
      <c r="K123">
        <v>3</v>
      </c>
      <c r="L123">
        <v>1</v>
      </c>
      <c r="M123">
        <v>4</v>
      </c>
      <c r="N123">
        <v>245.490472829922</v>
      </c>
      <c r="O123">
        <v>244.79887085391701</v>
      </c>
      <c r="P123">
        <v>250.435897435897</v>
      </c>
      <c r="Q123" t="s">
        <v>73</v>
      </c>
      <c r="R123" t="s">
        <v>102</v>
      </c>
      <c r="S123" t="s">
        <v>103</v>
      </c>
      <c r="T123">
        <v>11.2612872871328</v>
      </c>
      <c r="U123">
        <v>136</v>
      </c>
      <c r="W123">
        <v>0</v>
      </c>
      <c r="X123">
        <v>0</v>
      </c>
      <c r="Y123">
        <v>0</v>
      </c>
      <c r="Z123">
        <v>1</v>
      </c>
      <c r="AA123">
        <v>0</v>
      </c>
      <c r="AB123">
        <v>0</v>
      </c>
      <c r="AC123" t="s">
        <v>98</v>
      </c>
      <c r="AD123">
        <f t="shared" si="5"/>
        <v>5</v>
      </c>
      <c r="AE123">
        <f t="shared" si="6"/>
        <v>3</v>
      </c>
      <c r="AF123">
        <f t="shared" si="7"/>
        <v>0</v>
      </c>
      <c r="AG123">
        <f t="shared" si="8"/>
        <v>2</v>
      </c>
      <c r="AO123" t="s">
        <v>84</v>
      </c>
      <c r="AP123" t="s">
        <v>84</v>
      </c>
      <c r="AV123" t="s">
        <v>84</v>
      </c>
      <c r="AW123" t="s">
        <v>78</v>
      </c>
      <c r="BC123" t="s">
        <v>79</v>
      </c>
      <c r="BE123" t="s">
        <v>79</v>
      </c>
      <c r="BK123" t="str">
        <f t="shared" si="9"/>
        <v xml:space="preserve">Ambientes Virtuales para el Aprendizaje  de la Matemáticas (IA o Plataformas) / Manuales de lectura (4°-8°) / Prest-Math para la enseñanza de las matemáticas_P / ESMATE_P / PFLE-ATAL / Acompañamiento diferenciado inglés / </v>
      </c>
    </row>
    <row r="124" spans="1:63">
      <c r="A124">
        <v>111001018384</v>
      </c>
      <c r="B124" t="s">
        <v>238</v>
      </c>
      <c r="C124" t="s">
        <v>70</v>
      </c>
      <c r="E124" t="s">
        <v>81</v>
      </c>
      <c r="F124" t="s">
        <v>147</v>
      </c>
      <c r="H124">
        <v>26</v>
      </c>
      <c r="I124">
        <v>37</v>
      </c>
      <c r="J124">
        <v>26</v>
      </c>
      <c r="K124">
        <v>10</v>
      </c>
      <c r="L124">
        <v>0</v>
      </c>
      <c r="M124">
        <v>10</v>
      </c>
      <c r="N124">
        <v>249.23486088379701</v>
      </c>
      <c r="O124">
        <v>254.756787330317</v>
      </c>
      <c r="P124">
        <v>259.80769230769198</v>
      </c>
      <c r="Q124" t="s">
        <v>73</v>
      </c>
      <c r="R124" t="s">
        <v>97</v>
      </c>
      <c r="S124" t="s">
        <v>75</v>
      </c>
      <c r="T124">
        <v>10.2553718270795</v>
      </c>
      <c r="U124">
        <v>168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1</v>
      </c>
      <c r="AC124" t="s">
        <v>83</v>
      </c>
      <c r="AD124">
        <f t="shared" si="5"/>
        <v>5</v>
      </c>
      <c r="AE124">
        <f t="shared" si="6"/>
        <v>1</v>
      </c>
      <c r="AF124">
        <f t="shared" si="7"/>
        <v>1</v>
      </c>
      <c r="AG124">
        <f t="shared" si="8"/>
        <v>3</v>
      </c>
      <c r="AJ124" t="s">
        <v>77</v>
      </c>
      <c r="AO124" t="s">
        <v>84</v>
      </c>
      <c r="AW124" t="s">
        <v>78</v>
      </c>
      <c r="AX124" t="s">
        <v>79</v>
      </c>
      <c r="AZ124" t="s">
        <v>79</v>
      </c>
      <c r="BD124" t="s">
        <v>79</v>
      </c>
      <c r="BK124" t="str">
        <f t="shared" si="9"/>
        <v xml:space="preserve">Ambientes Virtuales para el Aprendizaje  de la Matemáticas (IA o Plataformas) / ESMATE_P / RINCÓN LISTOS A JUGAR / Nuevo modelo de la media / Ruta de Acompañamiento Integral / </v>
      </c>
    </row>
    <row r="125" spans="1:63">
      <c r="A125">
        <v>111001019411</v>
      </c>
      <c r="B125" t="s">
        <v>239</v>
      </c>
      <c r="C125" t="s">
        <v>70</v>
      </c>
      <c r="E125" t="s">
        <v>81</v>
      </c>
      <c r="F125" t="s">
        <v>117</v>
      </c>
      <c r="H125">
        <v>35</v>
      </c>
      <c r="I125">
        <v>34</v>
      </c>
      <c r="J125">
        <v>22</v>
      </c>
      <c r="K125">
        <v>8</v>
      </c>
      <c r="L125">
        <v>1</v>
      </c>
      <c r="M125">
        <v>9</v>
      </c>
      <c r="N125">
        <v>255.38461538461499</v>
      </c>
      <c r="O125">
        <v>260.38461538461502</v>
      </c>
      <c r="P125">
        <v>261.538461538462</v>
      </c>
      <c r="Q125" t="s">
        <v>73</v>
      </c>
      <c r="R125" t="s">
        <v>97</v>
      </c>
      <c r="S125" t="s">
        <v>75</v>
      </c>
      <c r="T125">
        <v>6.1820688077389097</v>
      </c>
      <c r="U125">
        <v>322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1</v>
      </c>
      <c r="AC125" t="s">
        <v>83</v>
      </c>
      <c r="AD125">
        <f t="shared" si="5"/>
        <v>5</v>
      </c>
      <c r="AE125">
        <f t="shared" si="6"/>
        <v>2</v>
      </c>
      <c r="AF125">
        <f t="shared" si="7"/>
        <v>2</v>
      </c>
      <c r="AG125">
        <f t="shared" si="8"/>
        <v>1</v>
      </c>
      <c r="AI125" t="s">
        <v>77</v>
      </c>
      <c r="AJ125" t="s">
        <v>77</v>
      </c>
      <c r="AO125" t="s">
        <v>84</v>
      </c>
      <c r="AV125" t="s">
        <v>84</v>
      </c>
      <c r="AW125" t="s">
        <v>78</v>
      </c>
      <c r="BC125" t="s">
        <v>79</v>
      </c>
      <c r="BK125" t="str">
        <f t="shared" si="9"/>
        <v xml:space="preserve">Ambientes Virtuales para el Aprendizaje  de la Matemáticas (IA o Plataformas) / Prest-Math para la enseñanza de las matemáticas_P / ESMATE_P / PFLE-ATAL / </v>
      </c>
    </row>
    <row r="126" spans="1:63">
      <c r="A126">
        <v>111001019526</v>
      </c>
      <c r="B126" t="s">
        <v>240</v>
      </c>
      <c r="C126" t="s">
        <v>70</v>
      </c>
      <c r="E126" t="s">
        <v>81</v>
      </c>
      <c r="F126" t="s">
        <v>185</v>
      </c>
      <c r="H126">
        <v>24</v>
      </c>
      <c r="I126">
        <v>39</v>
      </c>
      <c r="J126">
        <v>26</v>
      </c>
      <c r="K126">
        <v>10</v>
      </c>
      <c r="L126">
        <v>1</v>
      </c>
      <c r="M126">
        <v>11</v>
      </c>
      <c r="N126">
        <v>261.56043956043999</v>
      </c>
      <c r="O126">
        <v>254.315514993481</v>
      </c>
      <c r="P126">
        <v>275.30906593406598</v>
      </c>
      <c r="Q126" t="s">
        <v>73</v>
      </c>
      <c r="R126" t="s">
        <v>74</v>
      </c>
      <c r="S126" t="s">
        <v>75</v>
      </c>
      <c r="T126">
        <v>11.748135780635501</v>
      </c>
      <c r="U126">
        <v>121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1</v>
      </c>
      <c r="AC126" t="s">
        <v>83</v>
      </c>
      <c r="AD126">
        <f t="shared" si="5"/>
        <v>5</v>
      </c>
      <c r="AE126">
        <f t="shared" si="6"/>
        <v>1</v>
      </c>
      <c r="AF126">
        <f t="shared" si="7"/>
        <v>3</v>
      </c>
      <c r="AG126">
        <f t="shared" si="8"/>
        <v>1</v>
      </c>
      <c r="AH126" t="s">
        <v>77</v>
      </c>
      <c r="AI126" t="s">
        <v>77</v>
      </c>
      <c r="AJ126" t="s">
        <v>77</v>
      </c>
      <c r="AV126" t="s">
        <v>84</v>
      </c>
      <c r="AW126" t="s">
        <v>78</v>
      </c>
      <c r="BC126" t="s">
        <v>79</v>
      </c>
      <c r="BK126" t="str">
        <f t="shared" si="9"/>
        <v xml:space="preserve">Prest-Math para la enseñanza de las matemáticas_P / ESMATE_P / PFLE-ATAL / </v>
      </c>
    </row>
    <row r="127" spans="1:63">
      <c r="A127">
        <v>111001020095</v>
      </c>
      <c r="B127" t="s">
        <v>241</v>
      </c>
      <c r="C127" t="s">
        <v>70</v>
      </c>
      <c r="E127" t="s">
        <v>77</v>
      </c>
      <c r="F127" t="s">
        <v>130</v>
      </c>
      <c r="H127">
        <v>24</v>
      </c>
      <c r="I127">
        <v>47</v>
      </c>
      <c r="J127">
        <v>25</v>
      </c>
      <c r="K127">
        <v>3</v>
      </c>
      <c r="L127">
        <v>0</v>
      </c>
      <c r="M127">
        <v>3</v>
      </c>
      <c r="N127">
        <v>241.10970996216901</v>
      </c>
      <c r="O127">
        <v>245.208333333333</v>
      </c>
      <c r="P127">
        <v>258.07692307692298</v>
      </c>
      <c r="Q127" t="s">
        <v>73</v>
      </c>
      <c r="R127" t="s">
        <v>102</v>
      </c>
      <c r="S127" t="s">
        <v>103</v>
      </c>
      <c r="T127">
        <v>13.3866314078538</v>
      </c>
      <c r="U127">
        <v>78</v>
      </c>
      <c r="V127">
        <v>111001020095</v>
      </c>
      <c r="W127">
        <v>0</v>
      </c>
      <c r="X127">
        <v>1</v>
      </c>
      <c r="Y127">
        <v>1</v>
      </c>
      <c r="Z127">
        <v>0</v>
      </c>
      <c r="AA127">
        <v>0</v>
      </c>
      <c r="AB127">
        <v>0</v>
      </c>
      <c r="AC127" t="s">
        <v>108</v>
      </c>
      <c r="AD127">
        <f t="shared" si="5"/>
        <v>5</v>
      </c>
      <c r="AE127">
        <f t="shared" si="6"/>
        <v>3</v>
      </c>
      <c r="AF127">
        <f t="shared" si="7"/>
        <v>1</v>
      </c>
      <c r="AG127">
        <f t="shared" si="8"/>
        <v>1</v>
      </c>
      <c r="AH127" t="s">
        <v>77</v>
      </c>
      <c r="AQ127" t="s">
        <v>84</v>
      </c>
      <c r="AR127" t="s">
        <v>84</v>
      </c>
      <c r="AW127" t="s">
        <v>84</v>
      </c>
      <c r="BC127" t="s">
        <v>79</v>
      </c>
      <c r="BK127" t="str">
        <f t="shared" si="9"/>
        <v xml:space="preserve">Nivelación de aprendizajes desde la secundaria / Acompáñame: Tutorías presenciales / ESMATE_P / PFLE-ATAL / </v>
      </c>
    </row>
    <row r="128" spans="1:63">
      <c r="A128">
        <v>111001020168</v>
      </c>
      <c r="B128" t="s">
        <v>242</v>
      </c>
      <c r="C128" t="s">
        <v>70</v>
      </c>
      <c r="E128" t="s">
        <v>144</v>
      </c>
      <c r="F128" t="s">
        <v>72</v>
      </c>
      <c r="H128">
        <v>12</v>
      </c>
      <c r="I128">
        <v>34</v>
      </c>
      <c r="J128">
        <v>32</v>
      </c>
      <c r="K128">
        <v>19</v>
      </c>
      <c r="L128">
        <v>2</v>
      </c>
      <c r="M128">
        <v>21</v>
      </c>
      <c r="N128">
        <v>291.651425497579</v>
      </c>
      <c r="O128">
        <v>297.75362318840598</v>
      </c>
      <c r="P128">
        <v>290.36112742219598</v>
      </c>
      <c r="Q128" t="s">
        <v>93</v>
      </c>
      <c r="R128" t="s">
        <v>94</v>
      </c>
      <c r="S128" t="s">
        <v>90</v>
      </c>
      <c r="T128">
        <v>11.009689467721</v>
      </c>
      <c r="U128">
        <v>144</v>
      </c>
      <c r="W128">
        <v>0</v>
      </c>
      <c r="X128">
        <v>0</v>
      </c>
      <c r="Y128">
        <v>0</v>
      </c>
      <c r="Z128">
        <v>0</v>
      </c>
      <c r="AA128">
        <v>1</v>
      </c>
      <c r="AB128">
        <v>0</v>
      </c>
      <c r="AC128" t="s">
        <v>76</v>
      </c>
      <c r="AD128">
        <f t="shared" si="5"/>
        <v>5</v>
      </c>
      <c r="AE128">
        <f t="shared" si="6"/>
        <v>0</v>
      </c>
      <c r="AF128">
        <f t="shared" si="7"/>
        <v>3</v>
      </c>
      <c r="AG128">
        <f t="shared" si="8"/>
        <v>2</v>
      </c>
      <c r="AH128" t="s">
        <v>77</v>
      </c>
      <c r="AI128" t="s">
        <v>77</v>
      </c>
      <c r="AJ128" t="s">
        <v>77</v>
      </c>
      <c r="AW128" t="s">
        <v>78</v>
      </c>
      <c r="BB128" t="s">
        <v>79</v>
      </c>
      <c r="BE128" t="s">
        <v>79</v>
      </c>
      <c r="BK128" t="str">
        <f t="shared" si="9"/>
        <v xml:space="preserve">ESMATE_P / FORTALECIMIENTO INFANCIA / Acompañamiento diferenciado inglés / </v>
      </c>
    </row>
    <row r="129" spans="1:63">
      <c r="A129">
        <v>111001020320</v>
      </c>
      <c r="B129" t="s">
        <v>243</v>
      </c>
      <c r="C129" t="s">
        <v>70</v>
      </c>
      <c r="E129" t="s">
        <v>81</v>
      </c>
      <c r="F129" t="s">
        <v>197</v>
      </c>
      <c r="H129">
        <v>45</v>
      </c>
      <c r="I129">
        <v>25</v>
      </c>
      <c r="J129">
        <v>25</v>
      </c>
      <c r="K129">
        <v>5</v>
      </c>
      <c r="L129">
        <v>1</v>
      </c>
      <c r="M129">
        <v>6</v>
      </c>
      <c r="N129">
        <v>252.05308775731299</v>
      </c>
      <c r="O129">
        <v>257.53315649867397</v>
      </c>
      <c r="P129">
        <v>256.53598014888303</v>
      </c>
      <c r="Q129" t="s">
        <v>89</v>
      </c>
      <c r="R129" t="s">
        <v>102</v>
      </c>
      <c r="S129" t="s">
        <v>107</v>
      </c>
      <c r="T129">
        <v>8.6574296739387702</v>
      </c>
      <c r="U129">
        <v>233</v>
      </c>
      <c r="W129">
        <v>0</v>
      </c>
      <c r="X129">
        <v>0</v>
      </c>
      <c r="Y129">
        <v>0</v>
      </c>
      <c r="Z129">
        <v>1</v>
      </c>
      <c r="AA129">
        <v>0</v>
      </c>
      <c r="AB129">
        <v>0</v>
      </c>
      <c r="AC129" t="s">
        <v>98</v>
      </c>
      <c r="AD129">
        <f t="shared" si="5"/>
        <v>5</v>
      </c>
      <c r="AE129">
        <f t="shared" si="6"/>
        <v>3</v>
      </c>
      <c r="AF129">
        <f t="shared" si="7"/>
        <v>0</v>
      </c>
      <c r="AG129">
        <f t="shared" si="8"/>
        <v>2</v>
      </c>
      <c r="AO129" t="s">
        <v>84</v>
      </c>
      <c r="AP129" t="s">
        <v>84</v>
      </c>
      <c r="AT129" t="s">
        <v>84</v>
      </c>
      <c r="AW129" t="s">
        <v>78</v>
      </c>
      <c r="BC129" t="s">
        <v>79</v>
      </c>
      <c r="BE129" t="s">
        <v>79</v>
      </c>
      <c r="BK129" t="str">
        <f t="shared" si="9"/>
        <v xml:space="preserve">Ambientes Virtuales para el Aprendizaje  de la Matemáticas (IA o Plataformas) / Manuales de lectura (4°-8°) / Olimpiadas STEM / ESMATE_P / PFLE-ATAL / Acompañamiento diferenciado inglés / </v>
      </c>
    </row>
    <row r="130" spans="1:63">
      <c r="A130">
        <v>111001020443</v>
      </c>
      <c r="B130" t="s">
        <v>244</v>
      </c>
      <c r="C130" t="s">
        <v>70</v>
      </c>
      <c r="E130" t="s">
        <v>77</v>
      </c>
      <c r="F130" t="s">
        <v>147</v>
      </c>
      <c r="H130">
        <v>42</v>
      </c>
      <c r="I130">
        <v>42</v>
      </c>
      <c r="J130">
        <v>14</v>
      </c>
      <c r="K130">
        <v>2</v>
      </c>
      <c r="L130">
        <v>0</v>
      </c>
      <c r="M130">
        <v>2</v>
      </c>
      <c r="N130">
        <v>229.61538461538501</v>
      </c>
      <c r="O130">
        <v>264.61538461538498</v>
      </c>
      <c r="P130">
        <v>241.92307692307699</v>
      </c>
      <c r="Q130" t="s">
        <v>93</v>
      </c>
      <c r="R130" t="s">
        <v>150</v>
      </c>
      <c r="S130" t="s">
        <v>107</v>
      </c>
      <c r="T130">
        <v>15.744423100458</v>
      </c>
      <c r="U130">
        <v>45</v>
      </c>
      <c r="W130">
        <v>1</v>
      </c>
      <c r="X130">
        <v>0</v>
      </c>
      <c r="Y130">
        <v>1</v>
      </c>
      <c r="Z130">
        <v>0</v>
      </c>
      <c r="AA130">
        <v>0</v>
      </c>
      <c r="AB130">
        <v>0</v>
      </c>
      <c r="AC130" t="s">
        <v>110</v>
      </c>
      <c r="AD130">
        <f t="shared" si="5"/>
        <v>3</v>
      </c>
      <c r="AE130">
        <f t="shared" si="6"/>
        <v>1</v>
      </c>
      <c r="AF130">
        <f t="shared" si="7"/>
        <v>2</v>
      </c>
      <c r="AG130">
        <f t="shared" si="8"/>
        <v>0</v>
      </c>
      <c r="AI130" t="s">
        <v>77</v>
      </c>
      <c r="AJ130" t="s">
        <v>77</v>
      </c>
      <c r="AT130" t="s">
        <v>84</v>
      </c>
      <c r="AW130" t="s">
        <v>78</v>
      </c>
      <c r="BK130" t="str">
        <f t="shared" si="9"/>
        <v xml:space="preserve">Olimpiadas STEM / ESMATE_P / </v>
      </c>
    </row>
    <row r="131" spans="1:63">
      <c r="A131">
        <v>111001024643</v>
      </c>
      <c r="B131" t="s">
        <v>245</v>
      </c>
      <c r="C131" t="s">
        <v>70</v>
      </c>
      <c r="E131" t="s">
        <v>77</v>
      </c>
      <c r="F131" t="s">
        <v>182</v>
      </c>
      <c r="H131">
        <v>38</v>
      </c>
      <c r="I131">
        <v>49</v>
      </c>
      <c r="J131">
        <v>11</v>
      </c>
      <c r="K131">
        <v>3</v>
      </c>
      <c r="L131">
        <v>0</v>
      </c>
      <c r="M131">
        <v>3</v>
      </c>
      <c r="N131">
        <v>237.30769230769201</v>
      </c>
      <c r="O131">
        <v>238.461538461538</v>
      </c>
      <c r="P131">
        <v>251.15384615384599</v>
      </c>
      <c r="Q131" t="s">
        <v>73</v>
      </c>
      <c r="R131" t="s">
        <v>102</v>
      </c>
      <c r="S131" t="s">
        <v>103</v>
      </c>
      <c r="T131">
        <v>12.389267617642901</v>
      </c>
      <c r="U131">
        <v>102</v>
      </c>
      <c r="V131">
        <v>111001024643</v>
      </c>
      <c r="W131">
        <v>0</v>
      </c>
      <c r="X131">
        <v>1</v>
      </c>
      <c r="Y131">
        <v>1</v>
      </c>
      <c r="Z131">
        <v>0</v>
      </c>
      <c r="AA131">
        <v>0</v>
      </c>
      <c r="AB131">
        <v>0</v>
      </c>
      <c r="AC131" t="s">
        <v>108</v>
      </c>
      <c r="AD131">
        <f t="shared" ref="AD131:AD194" si="10">SUM(AE131:AG131)</f>
        <v>5</v>
      </c>
      <c r="AE131">
        <f t="shared" ref="AE131:AE194" si="11">COUNTIF($AH131:$CM131,"P")</f>
        <v>3</v>
      </c>
      <c r="AF131">
        <f t="shared" ref="AF131:AF194" si="12">COUNTIF($AH131:$CM131,"C")</f>
        <v>0</v>
      </c>
      <c r="AG131">
        <f t="shared" ref="AG131:AG194" si="13">COUNTIF($AH131:$CM131,"F")</f>
        <v>2</v>
      </c>
      <c r="AN131" t="s">
        <v>84</v>
      </c>
      <c r="AQ131" t="s">
        <v>84</v>
      </c>
      <c r="AW131" t="s">
        <v>84</v>
      </c>
      <c r="BC131" t="s">
        <v>79</v>
      </c>
      <c r="BE131" t="s">
        <v>79</v>
      </c>
      <c r="BK131" t="str">
        <f t="shared" si="9"/>
        <v xml:space="preserve">ENAD - Enseñar en el Nivel Adecuado / Nivelación de aprendizajes desde la secundaria / ESMATE_P / PFLE-ATAL / Acompañamiento diferenciado inglés / </v>
      </c>
    </row>
    <row r="132" spans="1:63">
      <c r="A132">
        <v>111001024660</v>
      </c>
      <c r="B132" t="s">
        <v>246</v>
      </c>
      <c r="C132" t="s">
        <v>70</v>
      </c>
      <c r="E132" t="s">
        <v>81</v>
      </c>
      <c r="F132" t="s">
        <v>82</v>
      </c>
      <c r="H132">
        <v>16</v>
      </c>
      <c r="I132">
        <v>42</v>
      </c>
      <c r="J132">
        <v>27</v>
      </c>
      <c r="K132">
        <v>14</v>
      </c>
      <c r="L132">
        <v>2</v>
      </c>
      <c r="M132">
        <v>16</v>
      </c>
      <c r="N132">
        <v>260.5</v>
      </c>
      <c r="O132">
        <v>264.230769230769</v>
      </c>
      <c r="P132">
        <v>260.769230769231</v>
      </c>
      <c r="Q132" t="s">
        <v>89</v>
      </c>
      <c r="R132" t="s">
        <v>97</v>
      </c>
      <c r="S132" t="s">
        <v>90</v>
      </c>
      <c r="T132">
        <v>7.5745540548153096</v>
      </c>
      <c r="U132">
        <v>274</v>
      </c>
      <c r="W132">
        <v>0</v>
      </c>
      <c r="X132">
        <v>0</v>
      </c>
      <c r="Y132">
        <v>0</v>
      </c>
      <c r="Z132">
        <v>1</v>
      </c>
      <c r="AA132">
        <v>0</v>
      </c>
      <c r="AB132">
        <v>0</v>
      </c>
      <c r="AC132" t="s">
        <v>98</v>
      </c>
      <c r="AD132">
        <f t="shared" si="10"/>
        <v>5</v>
      </c>
      <c r="AE132">
        <f t="shared" si="11"/>
        <v>3</v>
      </c>
      <c r="AF132">
        <f t="shared" si="12"/>
        <v>2</v>
      </c>
      <c r="AG132">
        <f t="shared" si="13"/>
        <v>0</v>
      </c>
      <c r="AI132" t="s">
        <v>77</v>
      </c>
      <c r="AJ132" t="s">
        <v>77</v>
      </c>
      <c r="AO132" t="s">
        <v>84</v>
      </c>
      <c r="AP132" t="s">
        <v>84</v>
      </c>
      <c r="AV132" t="s">
        <v>84</v>
      </c>
      <c r="AW132" t="s">
        <v>78</v>
      </c>
      <c r="BK132" t="str">
        <f t="shared" ref="BK132:BK195" si="14">IF(AN132="","",AN$1&amp;" / ")&amp;IF(AO132="","",AO$1&amp;" / ")&amp;IF(AP132="","",AP$1&amp;" / ")&amp;IF(AQ132="","",AQ$1&amp;" / ")&amp;IF(AR132="","",AR$1&amp;" / ")&amp;IF(AS132="","",AS$1&amp;" / ")&amp;IF(AT132="","",AT$1&amp;" / ")&amp;IF(AU132="","",AU$1&amp;" / ")&amp;IF(AV132="","",AV$1&amp;" / ")&amp;IF(AW132="","",AW$1&amp;" / ")&amp;IF(AZ132="","",AZ$1&amp;" / ")&amp;IF(BA132="","",BA$1&amp;" / ")&amp;IF(BB132="","",BB$1&amp;" / ")&amp;IF(BC132="","",BC$1&amp;" / ")&amp;IF(BD132="","",BD$1&amp;" / ")&amp;IF(BE132="","",BE$1&amp;" / ")&amp;IF(BF132="","",BF$1&amp;" / ")&amp;IF(BG132="","",BG$1&amp;" / ")&amp;IF(BH132="","",BH$1&amp;" / ")&amp;IF(AAI132="","",AAI$1&amp;" / ")&amp;IF(AAJ132="","",AAJ$1&amp;" / ")</f>
        <v xml:space="preserve">Ambientes Virtuales para el Aprendizaje  de la Matemáticas (IA o Plataformas) / Manuales de lectura (4°-8°) / Prest-Math para la enseñanza de las matemáticas_P / ESMATE_P / </v>
      </c>
    </row>
    <row r="133" spans="1:63">
      <c r="A133">
        <v>111001024686</v>
      </c>
      <c r="B133" t="s">
        <v>247</v>
      </c>
      <c r="C133" t="s">
        <v>70</v>
      </c>
      <c r="E133" t="s">
        <v>77</v>
      </c>
      <c r="F133" t="s">
        <v>147</v>
      </c>
      <c r="H133">
        <v>52</v>
      </c>
      <c r="I133">
        <v>32</v>
      </c>
      <c r="J133">
        <v>17</v>
      </c>
      <c r="K133">
        <v>0</v>
      </c>
      <c r="L133">
        <v>0</v>
      </c>
      <c r="M133">
        <v>0</v>
      </c>
      <c r="N133">
        <v>238.84615384615401</v>
      </c>
      <c r="O133">
        <v>250.06153846153799</v>
      </c>
      <c r="P133">
        <v>236.538461538462</v>
      </c>
      <c r="Q133" t="s">
        <v>93</v>
      </c>
      <c r="R133" t="s">
        <v>150</v>
      </c>
      <c r="S133" t="s">
        <v>107</v>
      </c>
      <c r="T133">
        <v>11.3088998649524</v>
      </c>
      <c r="U133">
        <v>132</v>
      </c>
      <c r="W133">
        <v>0</v>
      </c>
      <c r="X133">
        <v>0</v>
      </c>
      <c r="Y133">
        <v>1</v>
      </c>
      <c r="Z133">
        <v>0</v>
      </c>
      <c r="AA133">
        <v>0</v>
      </c>
      <c r="AB133">
        <v>0</v>
      </c>
      <c r="AC133" t="s">
        <v>108</v>
      </c>
      <c r="AD133">
        <f t="shared" si="10"/>
        <v>5</v>
      </c>
      <c r="AE133">
        <f t="shared" si="11"/>
        <v>3</v>
      </c>
      <c r="AF133">
        <f t="shared" si="12"/>
        <v>1</v>
      </c>
      <c r="AG133">
        <f t="shared" si="13"/>
        <v>1</v>
      </c>
      <c r="AI133" t="s">
        <v>77</v>
      </c>
      <c r="AQ133" t="s">
        <v>84</v>
      </c>
      <c r="AR133" t="s">
        <v>84</v>
      </c>
      <c r="AW133" t="s">
        <v>84</v>
      </c>
      <c r="BC133" t="s">
        <v>79</v>
      </c>
      <c r="BK133" t="str">
        <f t="shared" si="14"/>
        <v xml:space="preserve">Nivelación de aprendizajes desde la secundaria / Acompáñame: Tutorías presenciales / ESMATE_P / PFLE-ATAL / </v>
      </c>
    </row>
    <row r="134" spans="1:63">
      <c r="A134">
        <v>111001024732</v>
      </c>
      <c r="B134" t="s">
        <v>248</v>
      </c>
      <c r="C134" t="s">
        <v>70</v>
      </c>
      <c r="E134" t="s">
        <v>81</v>
      </c>
      <c r="F134" t="s">
        <v>82</v>
      </c>
      <c r="H134">
        <v>35</v>
      </c>
      <c r="I134">
        <v>34</v>
      </c>
      <c r="J134">
        <v>22</v>
      </c>
      <c r="K134">
        <v>8</v>
      </c>
      <c r="L134">
        <v>1</v>
      </c>
      <c r="M134">
        <v>9</v>
      </c>
      <c r="N134">
        <v>262.462080173348</v>
      </c>
      <c r="O134">
        <v>261.99089323774501</v>
      </c>
      <c r="P134">
        <v>260.38223632038103</v>
      </c>
      <c r="Q134" t="s">
        <v>89</v>
      </c>
      <c r="R134" t="s">
        <v>97</v>
      </c>
      <c r="S134" t="s">
        <v>90</v>
      </c>
      <c r="T134">
        <v>4.8100298124271301</v>
      </c>
      <c r="U134">
        <v>364</v>
      </c>
      <c r="W134">
        <v>0</v>
      </c>
      <c r="X134">
        <v>0</v>
      </c>
      <c r="Y134">
        <v>0</v>
      </c>
      <c r="Z134">
        <v>1</v>
      </c>
      <c r="AA134">
        <v>0</v>
      </c>
      <c r="AB134">
        <v>0</v>
      </c>
      <c r="AC134" t="s">
        <v>98</v>
      </c>
      <c r="AD134">
        <f t="shared" si="10"/>
        <v>6</v>
      </c>
      <c r="AE134">
        <f t="shared" si="11"/>
        <v>3</v>
      </c>
      <c r="AF134">
        <f t="shared" si="12"/>
        <v>0</v>
      </c>
      <c r="AG134">
        <f t="shared" si="13"/>
        <v>3</v>
      </c>
      <c r="AO134" t="s">
        <v>84</v>
      </c>
      <c r="AP134" t="s">
        <v>84</v>
      </c>
      <c r="AT134" t="s">
        <v>84</v>
      </c>
      <c r="AW134" t="s">
        <v>78</v>
      </c>
      <c r="AX134" t="s">
        <v>79</v>
      </c>
      <c r="BE134" t="s">
        <v>79</v>
      </c>
      <c r="BF134" t="s">
        <v>79</v>
      </c>
      <c r="BK134" t="str">
        <f t="shared" si="14"/>
        <v xml:space="preserve">Ambientes Virtuales para el Aprendizaje  de la Matemáticas (IA o Plataformas) / Manuales de lectura (4°-8°) / Olimpiadas STEM / ESMATE_P / Acompañamiento diferenciado inglés / Francés / </v>
      </c>
    </row>
    <row r="135" spans="1:63">
      <c r="A135">
        <v>111001024830</v>
      </c>
      <c r="B135" t="s">
        <v>249</v>
      </c>
      <c r="C135" t="s">
        <v>70</v>
      </c>
      <c r="E135" t="s">
        <v>81</v>
      </c>
      <c r="F135" t="s">
        <v>92</v>
      </c>
      <c r="H135">
        <v>21</v>
      </c>
      <c r="I135">
        <v>29</v>
      </c>
      <c r="J135">
        <v>27</v>
      </c>
      <c r="K135">
        <v>23</v>
      </c>
      <c r="L135">
        <v>0</v>
      </c>
      <c r="M135">
        <v>23</v>
      </c>
      <c r="N135">
        <v>254.230769230769</v>
      </c>
      <c r="O135">
        <v>250</v>
      </c>
      <c r="P135">
        <v>253.84615384615401</v>
      </c>
      <c r="Q135" t="s">
        <v>89</v>
      </c>
      <c r="R135" t="s">
        <v>102</v>
      </c>
      <c r="S135" t="s">
        <v>107</v>
      </c>
      <c r="T135">
        <v>16.029122269080599</v>
      </c>
      <c r="U135">
        <v>38</v>
      </c>
      <c r="V135">
        <v>111001024830</v>
      </c>
      <c r="W135">
        <v>1</v>
      </c>
      <c r="X135">
        <v>1</v>
      </c>
      <c r="Y135">
        <v>0</v>
      </c>
      <c r="Z135">
        <v>1</v>
      </c>
      <c r="AA135">
        <v>0</v>
      </c>
      <c r="AB135">
        <v>0</v>
      </c>
      <c r="AC135" t="s">
        <v>110</v>
      </c>
      <c r="AD135">
        <f t="shared" si="10"/>
        <v>5</v>
      </c>
      <c r="AE135">
        <f t="shared" si="11"/>
        <v>0</v>
      </c>
      <c r="AF135">
        <f t="shared" si="12"/>
        <v>1</v>
      </c>
      <c r="AG135">
        <f t="shared" si="13"/>
        <v>4</v>
      </c>
      <c r="AJ135" t="s">
        <v>77</v>
      </c>
      <c r="AW135" t="s">
        <v>78</v>
      </c>
      <c r="AZ135" t="s">
        <v>79</v>
      </c>
      <c r="BC135" t="s">
        <v>79</v>
      </c>
      <c r="BD135" t="s">
        <v>79</v>
      </c>
      <c r="BE135" t="s">
        <v>79</v>
      </c>
      <c r="BK135" t="str">
        <f t="shared" si="14"/>
        <v xml:space="preserve">ESMATE_P / RINCÓN LISTOS A JUGAR / PFLE-ATAL / Nuevo modelo de la media / Ruta de Acompañamiento Integral / Acompañamiento diferenciado inglés / </v>
      </c>
    </row>
    <row r="136" spans="1:63">
      <c r="A136">
        <v>111001025020</v>
      </c>
      <c r="B136" t="s">
        <v>250</v>
      </c>
      <c r="C136" t="s">
        <v>70</v>
      </c>
      <c r="E136" t="s">
        <v>81</v>
      </c>
      <c r="F136" t="s">
        <v>101</v>
      </c>
      <c r="H136">
        <v>26</v>
      </c>
      <c r="I136">
        <v>41</v>
      </c>
      <c r="J136">
        <v>23</v>
      </c>
      <c r="K136">
        <v>10</v>
      </c>
      <c r="L136">
        <v>1</v>
      </c>
      <c r="M136">
        <v>11</v>
      </c>
      <c r="N136">
        <v>261.49038461538498</v>
      </c>
      <c r="O136">
        <v>258.15566323440299</v>
      </c>
      <c r="P136">
        <v>259.82981620149798</v>
      </c>
      <c r="Q136" t="s">
        <v>89</v>
      </c>
      <c r="R136" t="s">
        <v>97</v>
      </c>
      <c r="S136" t="s">
        <v>90</v>
      </c>
      <c r="T136">
        <v>6.7762599112613202</v>
      </c>
      <c r="U136">
        <v>297</v>
      </c>
      <c r="W136">
        <v>0</v>
      </c>
      <c r="X136">
        <v>0</v>
      </c>
      <c r="Y136">
        <v>0</v>
      </c>
      <c r="Z136">
        <v>1</v>
      </c>
      <c r="AA136">
        <v>0</v>
      </c>
      <c r="AB136">
        <v>0</v>
      </c>
      <c r="AC136" t="s">
        <v>98</v>
      </c>
      <c r="AD136">
        <f t="shared" si="10"/>
        <v>5</v>
      </c>
      <c r="AE136">
        <f t="shared" si="11"/>
        <v>3</v>
      </c>
      <c r="AF136">
        <f t="shared" si="12"/>
        <v>1</v>
      </c>
      <c r="AG136">
        <f t="shared" si="13"/>
        <v>1</v>
      </c>
      <c r="AI136" t="s">
        <v>77</v>
      </c>
      <c r="AO136" t="s">
        <v>84</v>
      </c>
      <c r="AP136" t="s">
        <v>84</v>
      </c>
      <c r="AT136" t="s">
        <v>84</v>
      </c>
      <c r="AW136" t="s">
        <v>78</v>
      </c>
      <c r="BC136" t="s">
        <v>79</v>
      </c>
      <c r="BK136" t="str">
        <f t="shared" si="14"/>
        <v xml:space="preserve">Ambientes Virtuales para el Aprendizaje  de la Matemáticas (IA o Plataformas) / Manuales de lectura (4°-8°) / Olimpiadas STEM / ESMATE_P / PFLE-ATAL / </v>
      </c>
    </row>
    <row r="137" spans="1:63">
      <c r="A137">
        <v>111001025216</v>
      </c>
      <c r="B137" t="s">
        <v>251</v>
      </c>
      <c r="C137" t="s">
        <v>70</v>
      </c>
      <c r="E137" t="s">
        <v>81</v>
      </c>
      <c r="F137" t="s">
        <v>88</v>
      </c>
      <c r="H137">
        <v>31</v>
      </c>
      <c r="I137">
        <v>45</v>
      </c>
      <c r="J137">
        <v>15</v>
      </c>
      <c r="K137">
        <v>7</v>
      </c>
      <c r="L137">
        <v>3</v>
      </c>
      <c r="M137">
        <v>10</v>
      </c>
      <c r="N137">
        <v>257.69230769230802</v>
      </c>
      <c r="O137">
        <v>255.769230769231</v>
      </c>
      <c r="P137">
        <v>253.461538461538</v>
      </c>
      <c r="Q137" t="s">
        <v>93</v>
      </c>
      <c r="R137" t="s">
        <v>102</v>
      </c>
      <c r="S137" t="s">
        <v>107</v>
      </c>
      <c r="T137">
        <v>7.0294802183590201</v>
      </c>
      <c r="U137">
        <v>289</v>
      </c>
      <c r="W137">
        <v>0</v>
      </c>
      <c r="X137">
        <v>0</v>
      </c>
      <c r="Y137">
        <v>0</v>
      </c>
      <c r="Z137">
        <v>1</v>
      </c>
      <c r="AA137">
        <v>0</v>
      </c>
      <c r="AB137">
        <v>0</v>
      </c>
      <c r="AC137" t="s">
        <v>98</v>
      </c>
      <c r="AD137">
        <f t="shared" si="10"/>
        <v>5</v>
      </c>
      <c r="AE137">
        <f t="shared" si="11"/>
        <v>3</v>
      </c>
      <c r="AF137">
        <f t="shared" si="12"/>
        <v>1</v>
      </c>
      <c r="AG137">
        <f t="shared" si="13"/>
        <v>1</v>
      </c>
      <c r="AI137" t="s">
        <v>77</v>
      </c>
      <c r="AO137" t="s">
        <v>84</v>
      </c>
      <c r="AP137" t="s">
        <v>84</v>
      </c>
      <c r="AT137" t="s">
        <v>84</v>
      </c>
      <c r="AW137" t="s">
        <v>78</v>
      </c>
      <c r="BC137" t="s">
        <v>79</v>
      </c>
      <c r="BK137" t="str">
        <f t="shared" si="14"/>
        <v xml:space="preserve">Ambientes Virtuales para el Aprendizaje  de la Matemáticas (IA o Plataformas) / Manuales de lectura (4°-8°) / Olimpiadas STEM / ESMATE_P / PFLE-ATAL / </v>
      </c>
    </row>
    <row r="138" spans="1:63">
      <c r="A138">
        <v>111001025313</v>
      </c>
      <c r="B138" t="s">
        <v>252</v>
      </c>
      <c r="C138" t="s">
        <v>70</v>
      </c>
      <c r="E138" t="s">
        <v>81</v>
      </c>
      <c r="F138" t="s">
        <v>185</v>
      </c>
      <c r="H138">
        <v>7</v>
      </c>
      <c r="I138">
        <v>57</v>
      </c>
      <c r="J138">
        <v>29</v>
      </c>
      <c r="K138">
        <v>7</v>
      </c>
      <c r="L138">
        <v>0</v>
      </c>
      <c r="M138">
        <v>7</v>
      </c>
      <c r="N138">
        <v>258.84615384615398</v>
      </c>
      <c r="O138">
        <v>242.69230769230799</v>
      </c>
      <c r="P138">
        <v>264.61538461538498</v>
      </c>
      <c r="Q138" t="s">
        <v>73</v>
      </c>
      <c r="R138" t="s">
        <v>97</v>
      </c>
      <c r="S138" t="s">
        <v>75</v>
      </c>
      <c r="T138">
        <v>19.291245606563901</v>
      </c>
      <c r="U138">
        <v>20</v>
      </c>
      <c r="W138">
        <v>1</v>
      </c>
      <c r="X138">
        <v>0</v>
      </c>
      <c r="Y138">
        <v>0</v>
      </c>
      <c r="Z138">
        <v>0</v>
      </c>
      <c r="AA138">
        <v>0</v>
      </c>
      <c r="AB138">
        <v>1</v>
      </c>
      <c r="AC138" t="s">
        <v>110</v>
      </c>
      <c r="AD138">
        <f t="shared" si="10"/>
        <v>3</v>
      </c>
      <c r="AE138">
        <f t="shared" si="11"/>
        <v>0</v>
      </c>
      <c r="AF138">
        <f t="shared" si="12"/>
        <v>0</v>
      </c>
      <c r="AG138">
        <f t="shared" si="13"/>
        <v>3</v>
      </c>
      <c r="AW138" t="s">
        <v>78</v>
      </c>
      <c r="AX138" t="s">
        <v>79</v>
      </c>
      <c r="BC138" t="s">
        <v>79</v>
      </c>
      <c r="BD138" t="s">
        <v>79</v>
      </c>
      <c r="BK138" t="str">
        <f t="shared" si="14"/>
        <v xml:space="preserve">ESMATE_P / PFLE-ATAL / Nuevo modelo de la media / Ruta de Acompañamiento Integral / </v>
      </c>
    </row>
    <row r="139" spans="1:63">
      <c r="A139">
        <v>111001026069</v>
      </c>
      <c r="B139" t="s">
        <v>253</v>
      </c>
      <c r="C139" t="s">
        <v>70</v>
      </c>
      <c r="E139" t="s">
        <v>71</v>
      </c>
      <c r="F139" t="s">
        <v>185</v>
      </c>
      <c r="H139">
        <v>10</v>
      </c>
      <c r="I139">
        <v>43</v>
      </c>
      <c r="J139">
        <v>27</v>
      </c>
      <c r="K139">
        <v>18</v>
      </c>
      <c r="L139">
        <v>2</v>
      </c>
      <c r="M139">
        <v>20</v>
      </c>
      <c r="N139">
        <v>281.92307692307702</v>
      </c>
      <c r="O139">
        <v>271.538461538462</v>
      </c>
      <c r="P139">
        <v>275.38461538461502</v>
      </c>
      <c r="Q139" t="s">
        <v>89</v>
      </c>
      <c r="R139" t="s">
        <v>74</v>
      </c>
      <c r="S139" t="s">
        <v>90</v>
      </c>
      <c r="T139">
        <v>10.6129087801165</v>
      </c>
      <c r="U139">
        <v>155</v>
      </c>
      <c r="W139">
        <v>0</v>
      </c>
      <c r="X139">
        <v>0</v>
      </c>
      <c r="Y139">
        <v>0</v>
      </c>
      <c r="Z139">
        <v>0</v>
      </c>
      <c r="AA139">
        <v>1</v>
      </c>
      <c r="AB139">
        <v>0</v>
      </c>
      <c r="AC139" t="s">
        <v>76</v>
      </c>
      <c r="AD139">
        <f t="shared" si="10"/>
        <v>5</v>
      </c>
      <c r="AE139">
        <f t="shared" si="11"/>
        <v>0</v>
      </c>
      <c r="AF139">
        <f t="shared" si="12"/>
        <v>3</v>
      </c>
      <c r="AG139">
        <f t="shared" si="13"/>
        <v>2</v>
      </c>
      <c r="AI139" t="s">
        <v>77</v>
      </c>
      <c r="AJ139" t="s">
        <v>77</v>
      </c>
      <c r="AL139" t="s">
        <v>77</v>
      </c>
      <c r="AW139" t="s">
        <v>78</v>
      </c>
      <c r="AX139" t="s">
        <v>79</v>
      </c>
      <c r="BJ139" t="s">
        <v>79</v>
      </c>
      <c r="BK139" t="str">
        <f t="shared" si="14"/>
        <v xml:space="preserve">ESMATE_P / </v>
      </c>
    </row>
    <row r="140" spans="1:63">
      <c r="A140">
        <v>111001026964</v>
      </c>
      <c r="B140" t="s">
        <v>254</v>
      </c>
      <c r="C140" t="s">
        <v>70</v>
      </c>
      <c r="E140" t="s">
        <v>81</v>
      </c>
      <c r="F140" t="s">
        <v>82</v>
      </c>
      <c r="H140">
        <v>30</v>
      </c>
      <c r="I140">
        <v>39</v>
      </c>
      <c r="J140">
        <v>23</v>
      </c>
      <c r="K140">
        <v>8</v>
      </c>
      <c r="L140">
        <v>1</v>
      </c>
      <c r="M140">
        <v>9</v>
      </c>
      <c r="N140">
        <v>253.91551071878899</v>
      </c>
      <c r="O140">
        <v>261.41880341880301</v>
      </c>
      <c r="P140">
        <v>254.43087318087299</v>
      </c>
      <c r="Q140" t="s">
        <v>89</v>
      </c>
      <c r="R140" t="s">
        <v>102</v>
      </c>
      <c r="S140" t="s">
        <v>107</v>
      </c>
      <c r="T140">
        <v>9.6194225673730305</v>
      </c>
      <c r="U140">
        <v>194</v>
      </c>
      <c r="V140">
        <v>111001026964</v>
      </c>
      <c r="W140">
        <v>0</v>
      </c>
      <c r="X140">
        <v>1</v>
      </c>
      <c r="Y140">
        <v>0</v>
      </c>
      <c r="Z140">
        <v>1</v>
      </c>
      <c r="AA140">
        <v>0</v>
      </c>
      <c r="AB140">
        <v>0</v>
      </c>
      <c r="AC140" t="s">
        <v>104</v>
      </c>
      <c r="AD140">
        <f t="shared" si="10"/>
        <v>5</v>
      </c>
      <c r="AE140">
        <f t="shared" si="11"/>
        <v>3</v>
      </c>
      <c r="AF140">
        <f t="shared" si="12"/>
        <v>1</v>
      </c>
      <c r="AG140">
        <f t="shared" si="13"/>
        <v>1</v>
      </c>
      <c r="AJ140" t="s">
        <v>77</v>
      </c>
      <c r="AQ140" t="s">
        <v>84</v>
      </c>
      <c r="AS140" t="s">
        <v>84</v>
      </c>
      <c r="AT140" t="s">
        <v>84</v>
      </c>
      <c r="AW140" t="s">
        <v>78</v>
      </c>
      <c r="BE140" t="s">
        <v>79</v>
      </c>
      <c r="BK140" t="str">
        <f t="shared" si="14"/>
        <v xml:space="preserve">Nivelación de aprendizajes desde la secundaria / Asistencia tránsito efectivo / Olimpiadas STEM / ESMATE_P / Acompañamiento diferenciado inglés / </v>
      </c>
    </row>
    <row r="141" spans="1:63">
      <c r="A141">
        <v>111001027251</v>
      </c>
      <c r="B141" t="s">
        <v>255</v>
      </c>
      <c r="C141" t="s">
        <v>70</v>
      </c>
      <c r="E141" t="s">
        <v>77</v>
      </c>
      <c r="F141" t="s">
        <v>197</v>
      </c>
      <c r="H141">
        <v>49</v>
      </c>
      <c r="I141">
        <v>36</v>
      </c>
      <c r="J141">
        <v>11</v>
      </c>
      <c r="K141">
        <v>4</v>
      </c>
      <c r="L141">
        <v>0</v>
      </c>
      <c r="M141">
        <v>4</v>
      </c>
      <c r="N141">
        <v>233.461538461538</v>
      </c>
      <c r="O141">
        <v>235</v>
      </c>
      <c r="P141">
        <v>237.69230769230799</v>
      </c>
      <c r="Q141" t="s">
        <v>73</v>
      </c>
      <c r="R141" t="s">
        <v>150</v>
      </c>
      <c r="S141" t="s">
        <v>103</v>
      </c>
      <c r="T141">
        <v>11.189814733173099</v>
      </c>
      <c r="U141">
        <v>138</v>
      </c>
      <c r="V141">
        <v>111001027251</v>
      </c>
      <c r="W141">
        <v>0</v>
      </c>
      <c r="X141">
        <v>1</v>
      </c>
      <c r="Y141">
        <v>1</v>
      </c>
      <c r="Z141">
        <v>0</v>
      </c>
      <c r="AA141">
        <v>0</v>
      </c>
      <c r="AB141">
        <v>0</v>
      </c>
      <c r="AC141" t="s">
        <v>108</v>
      </c>
      <c r="AD141">
        <f t="shared" si="10"/>
        <v>5</v>
      </c>
      <c r="AE141">
        <f t="shared" si="11"/>
        <v>3</v>
      </c>
      <c r="AF141">
        <f t="shared" si="12"/>
        <v>0</v>
      </c>
      <c r="AG141">
        <f t="shared" si="13"/>
        <v>2</v>
      </c>
      <c r="AN141" t="s">
        <v>84</v>
      </c>
      <c r="AQ141" t="s">
        <v>84</v>
      </c>
      <c r="AW141" t="s">
        <v>84</v>
      </c>
      <c r="AX141" t="s">
        <v>79</v>
      </c>
      <c r="BC141" t="s">
        <v>79</v>
      </c>
      <c r="BK141" t="str">
        <f t="shared" si="14"/>
        <v xml:space="preserve">ENAD - Enseñar en el Nivel Adecuado / Nivelación de aprendizajes desde la secundaria / ESMATE_P / PFLE-ATAL / </v>
      </c>
    </row>
    <row r="142" spans="1:63">
      <c r="A142">
        <v>111001027308</v>
      </c>
      <c r="B142" t="s">
        <v>256</v>
      </c>
      <c r="C142" t="s">
        <v>70</v>
      </c>
      <c r="E142" t="s">
        <v>71</v>
      </c>
      <c r="F142" t="s">
        <v>82</v>
      </c>
      <c r="H142">
        <v>22</v>
      </c>
      <c r="I142">
        <v>26</v>
      </c>
      <c r="J142">
        <v>37</v>
      </c>
      <c r="K142">
        <v>12</v>
      </c>
      <c r="L142">
        <v>3</v>
      </c>
      <c r="M142">
        <v>15</v>
      </c>
      <c r="N142">
        <v>265</v>
      </c>
      <c r="O142">
        <v>278.84615384615398</v>
      </c>
      <c r="P142">
        <v>283.84615384615398</v>
      </c>
      <c r="Q142" t="s">
        <v>73</v>
      </c>
      <c r="R142" t="s">
        <v>94</v>
      </c>
      <c r="S142" t="s">
        <v>75</v>
      </c>
      <c r="T142">
        <v>20.596089471528799</v>
      </c>
      <c r="U142">
        <v>14</v>
      </c>
      <c r="W142">
        <v>1</v>
      </c>
      <c r="X142">
        <v>0</v>
      </c>
      <c r="Y142">
        <v>0</v>
      </c>
      <c r="Z142">
        <v>0</v>
      </c>
      <c r="AA142">
        <v>1</v>
      </c>
      <c r="AB142">
        <v>0</v>
      </c>
      <c r="AC142" t="s">
        <v>110</v>
      </c>
      <c r="AD142">
        <f t="shared" si="10"/>
        <v>4</v>
      </c>
      <c r="AE142">
        <f t="shared" si="11"/>
        <v>1</v>
      </c>
      <c r="AF142">
        <f t="shared" si="12"/>
        <v>1</v>
      </c>
      <c r="AG142">
        <f t="shared" si="13"/>
        <v>2</v>
      </c>
      <c r="AJ142" t="s">
        <v>77</v>
      </c>
      <c r="AT142" t="s">
        <v>84</v>
      </c>
      <c r="AW142" t="s">
        <v>78</v>
      </c>
      <c r="BB142" t="s">
        <v>79</v>
      </c>
      <c r="BD142" t="s">
        <v>79</v>
      </c>
      <c r="BK142" t="str">
        <f t="shared" si="14"/>
        <v xml:space="preserve">Olimpiadas STEM / ESMATE_P / FORTALECIMIENTO INFANCIA / Nuevo modelo de la media / Ruta de Acompañamiento Integral / </v>
      </c>
    </row>
    <row r="143" spans="1:63">
      <c r="A143">
        <v>111001027324</v>
      </c>
      <c r="B143" t="s">
        <v>257</v>
      </c>
      <c r="C143" t="s">
        <v>70</v>
      </c>
      <c r="E143" t="s">
        <v>81</v>
      </c>
      <c r="F143" t="s">
        <v>147</v>
      </c>
      <c r="H143">
        <v>34</v>
      </c>
      <c r="I143">
        <v>34</v>
      </c>
      <c r="J143">
        <v>24</v>
      </c>
      <c r="K143">
        <v>8</v>
      </c>
      <c r="L143">
        <v>0</v>
      </c>
      <c r="M143">
        <v>8</v>
      </c>
      <c r="N143">
        <v>255.33891850723501</v>
      </c>
      <c r="O143">
        <v>256.78899082568802</v>
      </c>
      <c r="P143">
        <v>260.80675422138802</v>
      </c>
      <c r="Q143" t="s">
        <v>73</v>
      </c>
      <c r="R143" t="s">
        <v>97</v>
      </c>
      <c r="S143" t="s">
        <v>75</v>
      </c>
      <c r="T143">
        <v>24.472892493734498</v>
      </c>
      <c r="U143">
        <v>7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1</v>
      </c>
      <c r="AC143" t="s">
        <v>110</v>
      </c>
      <c r="AD143">
        <f t="shared" si="10"/>
        <v>3</v>
      </c>
      <c r="AE143">
        <f t="shared" si="11"/>
        <v>1</v>
      </c>
      <c r="AF143">
        <f t="shared" si="12"/>
        <v>2</v>
      </c>
      <c r="AG143">
        <f t="shared" si="13"/>
        <v>0</v>
      </c>
      <c r="AJ143" t="s">
        <v>77</v>
      </c>
      <c r="AK143" t="s">
        <v>77</v>
      </c>
      <c r="AT143" t="s">
        <v>84</v>
      </c>
      <c r="AW143" t="s">
        <v>78</v>
      </c>
      <c r="BK143" t="str">
        <f t="shared" si="14"/>
        <v xml:space="preserve">Olimpiadas STEM / ESMATE_P / </v>
      </c>
    </row>
    <row r="144" spans="1:63">
      <c r="A144">
        <v>111001027332</v>
      </c>
      <c r="B144" t="s">
        <v>258</v>
      </c>
      <c r="C144" t="s">
        <v>70</v>
      </c>
      <c r="E144" t="s">
        <v>81</v>
      </c>
      <c r="F144" t="s">
        <v>130</v>
      </c>
      <c r="H144">
        <v>34</v>
      </c>
      <c r="I144">
        <v>30</v>
      </c>
      <c r="J144">
        <v>27</v>
      </c>
      <c r="K144">
        <v>8</v>
      </c>
      <c r="L144">
        <v>1</v>
      </c>
      <c r="M144">
        <v>9</v>
      </c>
      <c r="N144">
        <v>265.769230769231</v>
      </c>
      <c r="O144">
        <v>261.15384615384602</v>
      </c>
      <c r="P144">
        <v>255.769230769231</v>
      </c>
      <c r="Q144" t="s">
        <v>93</v>
      </c>
      <c r="R144" t="s">
        <v>102</v>
      </c>
      <c r="S144" t="s">
        <v>107</v>
      </c>
      <c r="T144">
        <v>16.005819237430099</v>
      </c>
      <c r="U144">
        <v>40</v>
      </c>
      <c r="W144">
        <v>1</v>
      </c>
      <c r="X144">
        <v>0</v>
      </c>
      <c r="Y144">
        <v>0</v>
      </c>
      <c r="Z144">
        <v>1</v>
      </c>
      <c r="AA144">
        <v>0</v>
      </c>
      <c r="AB144">
        <v>0</v>
      </c>
      <c r="AC144" t="s">
        <v>110</v>
      </c>
      <c r="AD144">
        <f t="shared" si="10"/>
        <v>3</v>
      </c>
      <c r="AE144">
        <f t="shared" si="11"/>
        <v>1</v>
      </c>
      <c r="AF144">
        <f t="shared" si="12"/>
        <v>0</v>
      </c>
      <c r="AG144">
        <f t="shared" si="13"/>
        <v>2</v>
      </c>
      <c r="AT144" t="s">
        <v>84</v>
      </c>
      <c r="AW144" t="s">
        <v>78</v>
      </c>
      <c r="BC144" t="s">
        <v>79</v>
      </c>
      <c r="BE144" t="s">
        <v>79</v>
      </c>
      <c r="BK144" t="str">
        <f t="shared" si="14"/>
        <v xml:space="preserve">Olimpiadas STEM / ESMATE_P / PFLE-ATAL / Acompañamiento diferenciado inglés / </v>
      </c>
    </row>
    <row r="145" spans="1:63">
      <c r="A145">
        <v>111001027383</v>
      </c>
      <c r="B145" t="s">
        <v>259</v>
      </c>
      <c r="C145" t="s">
        <v>70</v>
      </c>
      <c r="E145" t="s">
        <v>81</v>
      </c>
      <c r="F145" t="s">
        <v>130</v>
      </c>
      <c r="H145">
        <v>31</v>
      </c>
      <c r="I145">
        <v>35</v>
      </c>
      <c r="J145">
        <v>24</v>
      </c>
      <c r="K145">
        <v>9</v>
      </c>
      <c r="L145">
        <v>0</v>
      </c>
      <c r="M145">
        <v>9</v>
      </c>
      <c r="N145">
        <v>256.538461538462</v>
      </c>
      <c r="O145">
        <v>262.30769230769198</v>
      </c>
      <c r="P145">
        <v>266.538461538462</v>
      </c>
      <c r="Q145" t="s">
        <v>73</v>
      </c>
      <c r="R145" t="s">
        <v>97</v>
      </c>
      <c r="S145" t="s">
        <v>75</v>
      </c>
      <c r="T145">
        <v>8.0077342350885807</v>
      </c>
      <c r="U145">
        <v>256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1</v>
      </c>
      <c r="AC145" t="s">
        <v>83</v>
      </c>
      <c r="AD145">
        <f t="shared" si="10"/>
        <v>5</v>
      </c>
      <c r="AE145">
        <f t="shared" si="11"/>
        <v>2</v>
      </c>
      <c r="AF145">
        <f t="shared" si="12"/>
        <v>2</v>
      </c>
      <c r="AG145">
        <f t="shared" si="13"/>
        <v>1</v>
      </c>
      <c r="AI145" t="s">
        <v>77</v>
      </c>
      <c r="AJ145" t="s">
        <v>77</v>
      </c>
      <c r="AO145" t="s">
        <v>84</v>
      </c>
      <c r="AV145" t="s">
        <v>84</v>
      </c>
      <c r="AW145" t="s">
        <v>78</v>
      </c>
      <c r="BC145" t="s">
        <v>79</v>
      </c>
      <c r="BK145" t="str">
        <f t="shared" si="14"/>
        <v xml:space="preserve">Ambientes Virtuales para el Aprendizaje  de la Matemáticas (IA o Plataformas) / Prest-Math para la enseñanza de las matemáticas_P / ESMATE_P / PFLE-ATAL / </v>
      </c>
    </row>
    <row r="146" spans="1:63">
      <c r="A146">
        <v>111001027391</v>
      </c>
      <c r="B146" t="s">
        <v>260</v>
      </c>
      <c r="C146" t="s">
        <v>70</v>
      </c>
      <c r="E146" t="s">
        <v>81</v>
      </c>
      <c r="F146" t="s">
        <v>82</v>
      </c>
      <c r="H146">
        <v>29</v>
      </c>
      <c r="I146">
        <v>37</v>
      </c>
      <c r="J146">
        <v>26</v>
      </c>
      <c r="K146">
        <v>7</v>
      </c>
      <c r="L146">
        <v>1</v>
      </c>
      <c r="M146">
        <v>8</v>
      </c>
      <c r="N146">
        <v>258.06003752345202</v>
      </c>
      <c r="O146">
        <v>259.283591944536</v>
      </c>
      <c r="P146">
        <v>263.15193105649502</v>
      </c>
      <c r="Q146" t="s">
        <v>73</v>
      </c>
      <c r="R146" t="s">
        <v>97</v>
      </c>
      <c r="S146" t="s">
        <v>75</v>
      </c>
      <c r="T146">
        <v>7.2517673410145402</v>
      </c>
      <c r="U146">
        <v>284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1</v>
      </c>
      <c r="AC146" t="s">
        <v>83</v>
      </c>
      <c r="AD146">
        <f t="shared" si="10"/>
        <v>5</v>
      </c>
      <c r="AE146">
        <f t="shared" si="11"/>
        <v>1</v>
      </c>
      <c r="AF146">
        <f t="shared" si="12"/>
        <v>2</v>
      </c>
      <c r="AG146">
        <f t="shared" si="13"/>
        <v>2</v>
      </c>
      <c r="AI146" t="s">
        <v>77</v>
      </c>
      <c r="AJ146" t="s">
        <v>77</v>
      </c>
      <c r="AV146" t="s">
        <v>84</v>
      </c>
      <c r="AW146" t="s">
        <v>78</v>
      </c>
      <c r="BC146" t="s">
        <v>79</v>
      </c>
      <c r="BE146" t="s">
        <v>79</v>
      </c>
      <c r="BK146" t="str">
        <f t="shared" si="14"/>
        <v xml:space="preserve">Prest-Math para la enseñanza de las matemáticas_P / ESMATE_P / PFLE-ATAL / Acompañamiento diferenciado inglés / </v>
      </c>
    </row>
    <row r="147" spans="1:63">
      <c r="A147">
        <v>111001027405</v>
      </c>
      <c r="B147" t="s">
        <v>261</v>
      </c>
      <c r="C147" t="s">
        <v>70</v>
      </c>
      <c r="D147" t="s">
        <v>146</v>
      </c>
      <c r="F147" t="s">
        <v>82</v>
      </c>
      <c r="G147" t="s">
        <v>146</v>
      </c>
      <c r="T147">
        <v>7.03682872272464</v>
      </c>
      <c r="U147">
        <v>288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 t="s">
        <v>148</v>
      </c>
      <c r="AD147">
        <f t="shared" si="10"/>
        <v>5</v>
      </c>
      <c r="AE147">
        <f t="shared" si="11"/>
        <v>3</v>
      </c>
      <c r="AF147">
        <f t="shared" si="12"/>
        <v>1</v>
      </c>
      <c r="AG147">
        <f t="shared" si="13"/>
        <v>1</v>
      </c>
      <c r="AH147" t="s">
        <v>77</v>
      </c>
      <c r="AT147" t="s">
        <v>84</v>
      </c>
      <c r="AU147" t="s">
        <v>84</v>
      </c>
      <c r="AW147" t="s">
        <v>84</v>
      </c>
      <c r="BC147" t="s">
        <v>79</v>
      </c>
      <c r="BK147" t="str">
        <f t="shared" si="14"/>
        <v xml:space="preserve">Olimpiadas STEM / EVALUACIÓN FORMATIVA / ESMATE_P / PFLE-ATAL / </v>
      </c>
    </row>
    <row r="148" spans="1:63">
      <c r="A148">
        <v>111001028258</v>
      </c>
      <c r="B148" t="s">
        <v>262</v>
      </c>
      <c r="C148" t="s">
        <v>70</v>
      </c>
      <c r="E148" t="s">
        <v>81</v>
      </c>
      <c r="F148" t="s">
        <v>92</v>
      </c>
      <c r="H148">
        <v>39</v>
      </c>
      <c r="I148">
        <v>29</v>
      </c>
      <c r="J148">
        <v>23</v>
      </c>
      <c r="K148">
        <v>9</v>
      </c>
      <c r="L148">
        <v>0</v>
      </c>
      <c r="M148">
        <v>9</v>
      </c>
      <c r="N148">
        <v>268.07692307692298</v>
      </c>
      <c r="O148">
        <v>268.84615384615398</v>
      </c>
      <c r="P148">
        <v>257.69230769230802</v>
      </c>
      <c r="Q148" t="s">
        <v>93</v>
      </c>
      <c r="R148" t="s">
        <v>102</v>
      </c>
      <c r="S148" t="s">
        <v>107</v>
      </c>
      <c r="T148">
        <v>8.1242685048713206</v>
      </c>
      <c r="U148">
        <v>251</v>
      </c>
      <c r="W148">
        <v>0</v>
      </c>
      <c r="X148">
        <v>0</v>
      </c>
      <c r="Y148">
        <v>0</v>
      </c>
      <c r="Z148">
        <v>1</v>
      </c>
      <c r="AA148">
        <v>0</v>
      </c>
      <c r="AB148">
        <v>0</v>
      </c>
      <c r="AC148" t="s">
        <v>98</v>
      </c>
      <c r="AD148">
        <f t="shared" si="10"/>
        <v>5</v>
      </c>
      <c r="AE148">
        <f t="shared" si="11"/>
        <v>3</v>
      </c>
      <c r="AF148">
        <f t="shared" si="12"/>
        <v>0</v>
      </c>
      <c r="AG148">
        <f t="shared" si="13"/>
        <v>2</v>
      </c>
      <c r="AO148" t="s">
        <v>84</v>
      </c>
      <c r="AP148" t="s">
        <v>84</v>
      </c>
      <c r="AT148" t="s">
        <v>84</v>
      </c>
      <c r="AW148" t="s">
        <v>78</v>
      </c>
      <c r="AZ148" t="s">
        <v>79</v>
      </c>
      <c r="BE148" t="s">
        <v>79</v>
      </c>
      <c r="BK148" t="str">
        <f t="shared" si="14"/>
        <v xml:space="preserve">Ambientes Virtuales para el Aprendizaje  de la Matemáticas (IA o Plataformas) / Manuales de lectura (4°-8°) / Olimpiadas STEM / ESMATE_P / RINCÓN LISTOS A JUGAR / Acompañamiento diferenciado inglés / </v>
      </c>
    </row>
    <row r="149" spans="1:63">
      <c r="A149">
        <v>111001028266</v>
      </c>
      <c r="B149" t="s">
        <v>263</v>
      </c>
      <c r="C149" t="s">
        <v>70</v>
      </c>
      <c r="E149" t="s">
        <v>81</v>
      </c>
      <c r="F149" t="s">
        <v>197</v>
      </c>
      <c r="H149">
        <v>36</v>
      </c>
      <c r="I149">
        <v>42</v>
      </c>
      <c r="J149">
        <v>18</v>
      </c>
      <c r="K149">
        <v>3</v>
      </c>
      <c r="L149">
        <v>0</v>
      </c>
      <c r="M149">
        <v>3</v>
      </c>
      <c r="N149">
        <v>258.07692307692298</v>
      </c>
      <c r="O149">
        <v>248.461538461538</v>
      </c>
      <c r="P149">
        <v>260.38461538461502</v>
      </c>
      <c r="Q149" t="s">
        <v>73</v>
      </c>
      <c r="R149" t="s">
        <v>97</v>
      </c>
      <c r="S149" t="s">
        <v>75</v>
      </c>
      <c r="T149">
        <v>11.1850912145488</v>
      </c>
      <c r="U149">
        <v>139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1</v>
      </c>
      <c r="AC149" t="s">
        <v>83</v>
      </c>
      <c r="AD149">
        <f t="shared" si="10"/>
        <v>5</v>
      </c>
      <c r="AE149">
        <f t="shared" si="11"/>
        <v>2</v>
      </c>
      <c r="AF149">
        <f t="shared" si="12"/>
        <v>1</v>
      </c>
      <c r="AG149">
        <f t="shared" si="13"/>
        <v>2</v>
      </c>
      <c r="AJ149" t="s">
        <v>77</v>
      </c>
      <c r="AT149" t="s">
        <v>84</v>
      </c>
      <c r="AV149" t="s">
        <v>84</v>
      </c>
      <c r="AW149" t="s">
        <v>78</v>
      </c>
      <c r="BC149" t="s">
        <v>79</v>
      </c>
      <c r="BE149" t="s">
        <v>79</v>
      </c>
      <c r="BK149" t="str">
        <f t="shared" si="14"/>
        <v xml:space="preserve">Olimpiadas STEM / Prest-Math para la enseñanza de las matemáticas_P / ESMATE_P / PFLE-ATAL / Acompañamiento diferenciado inglés / </v>
      </c>
    </row>
    <row r="150" spans="1:63">
      <c r="A150">
        <v>111001028380</v>
      </c>
      <c r="B150" t="s">
        <v>264</v>
      </c>
      <c r="C150" t="s">
        <v>70</v>
      </c>
      <c r="D150" t="s">
        <v>146</v>
      </c>
      <c r="F150" t="s">
        <v>130</v>
      </c>
      <c r="G150" t="s">
        <v>146</v>
      </c>
      <c r="T150">
        <v>5.9876961001203997</v>
      </c>
      <c r="U150">
        <v>329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 t="s">
        <v>148</v>
      </c>
      <c r="AD150">
        <f t="shared" si="10"/>
        <v>5</v>
      </c>
      <c r="AE150">
        <f t="shared" si="11"/>
        <v>3</v>
      </c>
      <c r="AF150">
        <f t="shared" si="12"/>
        <v>1</v>
      </c>
      <c r="AG150">
        <f t="shared" si="13"/>
        <v>1</v>
      </c>
      <c r="AI150" t="s">
        <v>77</v>
      </c>
      <c r="AT150" t="s">
        <v>84</v>
      </c>
      <c r="AU150" t="s">
        <v>84</v>
      </c>
      <c r="AW150" t="s">
        <v>84</v>
      </c>
      <c r="BC150" t="s">
        <v>79</v>
      </c>
      <c r="BK150" t="str">
        <f t="shared" si="14"/>
        <v xml:space="preserve">Olimpiadas STEM / EVALUACIÓN FORMATIVA / ESMATE_P / PFLE-ATAL / </v>
      </c>
    </row>
    <row r="151" spans="1:63">
      <c r="A151">
        <v>111001029114</v>
      </c>
      <c r="B151" t="s">
        <v>265</v>
      </c>
      <c r="C151" t="s">
        <v>70</v>
      </c>
      <c r="E151" t="s">
        <v>81</v>
      </c>
      <c r="F151" t="s">
        <v>82</v>
      </c>
      <c r="H151">
        <v>39</v>
      </c>
      <c r="I151">
        <v>36</v>
      </c>
      <c r="J151">
        <v>18</v>
      </c>
      <c r="K151">
        <v>7</v>
      </c>
      <c r="L151">
        <v>0</v>
      </c>
      <c r="M151">
        <v>7</v>
      </c>
      <c r="N151">
        <v>266.15384615384602</v>
      </c>
      <c r="O151">
        <v>266.538461538462</v>
      </c>
      <c r="P151">
        <v>249.230769230769</v>
      </c>
      <c r="Q151" t="s">
        <v>93</v>
      </c>
      <c r="R151" t="s">
        <v>102</v>
      </c>
      <c r="S151" t="s">
        <v>107</v>
      </c>
      <c r="T151">
        <v>10.5111229959609</v>
      </c>
      <c r="U151">
        <v>164</v>
      </c>
      <c r="W151">
        <v>0</v>
      </c>
      <c r="X151">
        <v>0</v>
      </c>
      <c r="Y151">
        <v>0</v>
      </c>
      <c r="Z151">
        <v>1</v>
      </c>
      <c r="AA151">
        <v>0</v>
      </c>
      <c r="AB151">
        <v>0</v>
      </c>
      <c r="AC151" t="s">
        <v>98</v>
      </c>
      <c r="AD151">
        <f t="shared" si="10"/>
        <v>5</v>
      </c>
      <c r="AE151">
        <f t="shared" si="11"/>
        <v>3</v>
      </c>
      <c r="AF151">
        <f t="shared" si="12"/>
        <v>0</v>
      </c>
      <c r="AG151">
        <f t="shared" si="13"/>
        <v>2</v>
      </c>
      <c r="AO151" t="s">
        <v>84</v>
      </c>
      <c r="AT151" t="s">
        <v>84</v>
      </c>
      <c r="AV151" t="s">
        <v>84</v>
      </c>
      <c r="AW151" t="s">
        <v>78</v>
      </c>
      <c r="BA151" t="s">
        <v>79</v>
      </c>
      <c r="BC151" t="s">
        <v>79</v>
      </c>
      <c r="BK151" t="str">
        <f t="shared" si="14"/>
        <v xml:space="preserve">Ambientes Virtuales para el Aprendizaje  de la Matemáticas (IA o Plataformas) / Olimpiadas STEM / Prest-Math para la enseñanza de las matemáticas_P / ESMATE_P / NIDOS -  FORTALECIMIENTO  / PFLE-ATAL / </v>
      </c>
    </row>
    <row r="152" spans="1:63">
      <c r="A152">
        <v>111001029912</v>
      </c>
      <c r="B152" t="s">
        <v>266</v>
      </c>
      <c r="C152" t="s">
        <v>70</v>
      </c>
      <c r="E152" t="s">
        <v>71</v>
      </c>
      <c r="F152" t="s">
        <v>92</v>
      </c>
      <c r="H152">
        <v>22</v>
      </c>
      <c r="I152">
        <v>25</v>
      </c>
      <c r="J152">
        <v>38</v>
      </c>
      <c r="K152">
        <v>11</v>
      </c>
      <c r="L152">
        <v>4</v>
      </c>
      <c r="M152">
        <v>15</v>
      </c>
      <c r="N152">
        <v>261.92307692307702</v>
      </c>
      <c r="O152">
        <v>280.38461538461502</v>
      </c>
      <c r="P152">
        <v>287.69230769230802</v>
      </c>
      <c r="Q152" t="s">
        <v>73</v>
      </c>
      <c r="R152" t="s">
        <v>94</v>
      </c>
      <c r="S152" t="s">
        <v>75</v>
      </c>
      <c r="T152">
        <v>8.3526764947560093</v>
      </c>
      <c r="U152">
        <v>241</v>
      </c>
      <c r="W152">
        <v>0</v>
      </c>
      <c r="X152">
        <v>0</v>
      </c>
      <c r="Y152">
        <v>0</v>
      </c>
      <c r="Z152">
        <v>0</v>
      </c>
      <c r="AA152">
        <v>1</v>
      </c>
      <c r="AB152">
        <v>0</v>
      </c>
      <c r="AC152" t="s">
        <v>76</v>
      </c>
      <c r="AD152">
        <f t="shared" si="10"/>
        <v>5</v>
      </c>
      <c r="AE152">
        <f t="shared" si="11"/>
        <v>0</v>
      </c>
      <c r="AF152">
        <f t="shared" si="12"/>
        <v>2</v>
      </c>
      <c r="AG152">
        <f t="shared" si="13"/>
        <v>3</v>
      </c>
      <c r="AI152" t="s">
        <v>77</v>
      </c>
      <c r="AJ152" t="s">
        <v>77</v>
      </c>
      <c r="AW152" t="s">
        <v>78</v>
      </c>
      <c r="AZ152" t="s">
        <v>79</v>
      </c>
      <c r="BD152" t="s">
        <v>79</v>
      </c>
      <c r="BE152" t="s">
        <v>79</v>
      </c>
      <c r="BK152" t="str">
        <f t="shared" si="14"/>
        <v xml:space="preserve">ESMATE_P / RINCÓN LISTOS A JUGAR / Nuevo modelo de la media / Ruta de Acompañamiento Integral / Acompañamiento diferenciado inglés / </v>
      </c>
    </row>
    <row r="153" spans="1:63">
      <c r="A153">
        <v>111001029955</v>
      </c>
      <c r="B153" t="s">
        <v>267</v>
      </c>
      <c r="C153" t="s">
        <v>70</v>
      </c>
      <c r="E153" t="s">
        <v>77</v>
      </c>
      <c r="F153" t="s">
        <v>86</v>
      </c>
      <c r="H153">
        <v>43</v>
      </c>
      <c r="I153">
        <v>42</v>
      </c>
      <c r="J153">
        <v>14</v>
      </c>
      <c r="K153">
        <v>2</v>
      </c>
      <c r="L153">
        <v>0</v>
      </c>
      <c r="M153">
        <v>2</v>
      </c>
      <c r="N153">
        <v>234.61538461538501</v>
      </c>
      <c r="O153">
        <v>250.38461538461499</v>
      </c>
      <c r="P153">
        <v>242.69230769230799</v>
      </c>
      <c r="Q153" t="s">
        <v>89</v>
      </c>
      <c r="R153" t="s">
        <v>150</v>
      </c>
      <c r="S153" t="s">
        <v>107</v>
      </c>
      <c r="T153">
        <v>8.8093795919229194</v>
      </c>
      <c r="U153">
        <v>229</v>
      </c>
      <c r="W153">
        <v>0</v>
      </c>
      <c r="X153">
        <v>0</v>
      </c>
      <c r="Y153">
        <v>1</v>
      </c>
      <c r="Z153">
        <v>0</v>
      </c>
      <c r="AA153">
        <v>0</v>
      </c>
      <c r="AB153">
        <v>0</v>
      </c>
      <c r="AC153" t="s">
        <v>108</v>
      </c>
      <c r="AD153">
        <f t="shared" si="10"/>
        <v>5</v>
      </c>
      <c r="AE153">
        <f t="shared" si="11"/>
        <v>3</v>
      </c>
      <c r="AF153">
        <f t="shared" si="12"/>
        <v>0</v>
      </c>
      <c r="AG153">
        <f t="shared" si="13"/>
        <v>2</v>
      </c>
      <c r="AQ153" t="s">
        <v>84</v>
      </c>
      <c r="AR153" t="s">
        <v>84</v>
      </c>
      <c r="AW153" t="s">
        <v>84</v>
      </c>
      <c r="AX153" t="s">
        <v>79</v>
      </c>
      <c r="BC153" t="s">
        <v>79</v>
      </c>
      <c r="BK153" t="str">
        <f t="shared" si="14"/>
        <v xml:space="preserve">Nivelación de aprendizajes desde la secundaria / Acompáñame: Tutorías presenciales / ESMATE_P / PFLE-ATAL / </v>
      </c>
    </row>
    <row r="154" spans="1:63">
      <c r="A154">
        <v>111001030015</v>
      </c>
      <c r="B154" t="s">
        <v>268</v>
      </c>
      <c r="C154" t="s">
        <v>70</v>
      </c>
      <c r="E154" t="s">
        <v>81</v>
      </c>
      <c r="F154" t="s">
        <v>130</v>
      </c>
      <c r="H154">
        <v>27</v>
      </c>
      <c r="I154">
        <v>43</v>
      </c>
      <c r="J154">
        <v>22</v>
      </c>
      <c r="K154">
        <v>6</v>
      </c>
      <c r="L154">
        <v>1</v>
      </c>
      <c r="M154">
        <v>7</v>
      </c>
      <c r="N154">
        <v>257.38132144933098</v>
      </c>
      <c r="O154">
        <v>256.13623725671903</v>
      </c>
      <c r="P154">
        <v>259.38564102564101</v>
      </c>
      <c r="Q154" t="s">
        <v>89</v>
      </c>
      <c r="R154" t="s">
        <v>97</v>
      </c>
      <c r="S154" t="s">
        <v>90</v>
      </c>
      <c r="T154">
        <v>6.7379941859743102</v>
      </c>
      <c r="U154">
        <v>298</v>
      </c>
      <c r="W154">
        <v>0</v>
      </c>
      <c r="X154">
        <v>0</v>
      </c>
      <c r="Y154">
        <v>0</v>
      </c>
      <c r="Z154">
        <v>1</v>
      </c>
      <c r="AA154">
        <v>0</v>
      </c>
      <c r="AB154">
        <v>0</v>
      </c>
      <c r="AC154" t="s">
        <v>98</v>
      </c>
      <c r="AD154">
        <f t="shared" si="10"/>
        <v>5</v>
      </c>
      <c r="AE154">
        <f t="shared" si="11"/>
        <v>3</v>
      </c>
      <c r="AF154">
        <f t="shared" si="12"/>
        <v>0</v>
      </c>
      <c r="AG154">
        <f t="shared" si="13"/>
        <v>2</v>
      </c>
      <c r="AO154" t="s">
        <v>84</v>
      </c>
      <c r="AT154" t="s">
        <v>84</v>
      </c>
      <c r="AV154" t="s">
        <v>84</v>
      </c>
      <c r="AW154" t="s">
        <v>78</v>
      </c>
      <c r="BC154" t="s">
        <v>79</v>
      </c>
      <c r="BF154" t="s">
        <v>79</v>
      </c>
      <c r="BK154" t="str">
        <f t="shared" si="14"/>
        <v xml:space="preserve">Ambientes Virtuales para el Aprendizaje  de la Matemáticas (IA o Plataformas) / Olimpiadas STEM / Prest-Math para la enseñanza de las matemáticas_P / ESMATE_P / PFLE-ATAL / Francés / </v>
      </c>
    </row>
    <row r="155" spans="1:63">
      <c r="A155">
        <v>111001030066</v>
      </c>
      <c r="B155" t="s">
        <v>269</v>
      </c>
      <c r="C155" t="s">
        <v>70</v>
      </c>
      <c r="E155" t="s">
        <v>81</v>
      </c>
      <c r="F155" t="s">
        <v>147</v>
      </c>
      <c r="H155">
        <v>36</v>
      </c>
      <c r="I155">
        <v>41</v>
      </c>
      <c r="J155">
        <v>16</v>
      </c>
      <c r="K155">
        <v>7</v>
      </c>
      <c r="L155">
        <v>1</v>
      </c>
      <c r="M155">
        <v>8</v>
      </c>
      <c r="N155">
        <v>256.13122171945702</v>
      </c>
      <c r="O155">
        <v>262.73150416462499</v>
      </c>
      <c r="P155">
        <v>256.43004646360401</v>
      </c>
      <c r="Q155" t="s">
        <v>89</v>
      </c>
      <c r="R155" t="s">
        <v>102</v>
      </c>
      <c r="S155" t="s">
        <v>107</v>
      </c>
      <c r="T155">
        <v>9.2452386903333306</v>
      </c>
      <c r="U155">
        <v>213</v>
      </c>
      <c r="W155">
        <v>0</v>
      </c>
      <c r="X155">
        <v>0</v>
      </c>
      <c r="Y155">
        <v>0</v>
      </c>
      <c r="Z155">
        <v>1</v>
      </c>
      <c r="AA155">
        <v>0</v>
      </c>
      <c r="AB155">
        <v>0</v>
      </c>
      <c r="AC155" t="s">
        <v>98</v>
      </c>
      <c r="AD155">
        <f t="shared" si="10"/>
        <v>5</v>
      </c>
      <c r="AE155">
        <f t="shared" si="11"/>
        <v>3</v>
      </c>
      <c r="AF155">
        <f t="shared" si="12"/>
        <v>0</v>
      </c>
      <c r="AG155">
        <f t="shared" si="13"/>
        <v>2</v>
      </c>
      <c r="AO155" t="s">
        <v>84</v>
      </c>
      <c r="AP155" t="s">
        <v>84</v>
      </c>
      <c r="AT155" t="s">
        <v>84</v>
      </c>
      <c r="AW155" t="s">
        <v>78</v>
      </c>
      <c r="BB155" t="s">
        <v>79</v>
      </c>
      <c r="BC155" t="s">
        <v>79</v>
      </c>
      <c r="BK155" t="str">
        <f t="shared" si="14"/>
        <v xml:space="preserve">Ambientes Virtuales para el Aprendizaje  de la Matemáticas (IA o Plataformas) / Manuales de lectura (4°-8°) / Olimpiadas STEM / ESMATE_P / FORTALECIMIENTO INFANCIA / PFLE-ATAL / </v>
      </c>
    </row>
    <row r="156" spans="1:63">
      <c r="A156">
        <v>111001030821</v>
      </c>
      <c r="B156" t="s">
        <v>270</v>
      </c>
      <c r="C156" t="s">
        <v>70</v>
      </c>
      <c r="E156" t="s">
        <v>77</v>
      </c>
      <c r="F156" t="s">
        <v>197</v>
      </c>
      <c r="H156">
        <v>57</v>
      </c>
      <c r="I156">
        <v>33</v>
      </c>
      <c r="J156">
        <v>10</v>
      </c>
      <c r="K156">
        <v>0</v>
      </c>
      <c r="L156">
        <v>0</v>
      </c>
      <c r="M156">
        <v>0</v>
      </c>
      <c r="N156">
        <v>249.61538461538501</v>
      </c>
      <c r="O156">
        <v>244.230769230769</v>
      </c>
      <c r="P156">
        <v>239.61538461538501</v>
      </c>
      <c r="Q156" t="s">
        <v>93</v>
      </c>
      <c r="R156" t="s">
        <v>150</v>
      </c>
      <c r="S156" t="s">
        <v>107</v>
      </c>
      <c r="T156">
        <v>9.8043203302970703</v>
      </c>
      <c r="U156">
        <v>187</v>
      </c>
      <c r="V156">
        <v>111001030821</v>
      </c>
      <c r="W156">
        <v>0</v>
      </c>
      <c r="X156">
        <v>1</v>
      </c>
      <c r="Y156">
        <v>1</v>
      </c>
      <c r="Z156">
        <v>0</v>
      </c>
      <c r="AA156">
        <v>0</v>
      </c>
      <c r="AB156">
        <v>0</v>
      </c>
      <c r="AC156" t="s">
        <v>108</v>
      </c>
      <c r="AD156">
        <f t="shared" si="10"/>
        <v>5</v>
      </c>
      <c r="AE156">
        <f t="shared" si="11"/>
        <v>3</v>
      </c>
      <c r="AF156">
        <f t="shared" si="12"/>
        <v>0</v>
      </c>
      <c r="AG156">
        <f t="shared" si="13"/>
        <v>2</v>
      </c>
      <c r="AN156" t="s">
        <v>84</v>
      </c>
      <c r="AQ156" t="s">
        <v>84</v>
      </c>
      <c r="AW156" t="s">
        <v>84</v>
      </c>
      <c r="BC156" t="s">
        <v>79</v>
      </c>
      <c r="BE156" t="s">
        <v>79</v>
      </c>
      <c r="BK156" t="str">
        <f t="shared" si="14"/>
        <v xml:space="preserve">ENAD - Enseñar en el Nivel Adecuado / Nivelación de aprendizajes desde la secundaria / ESMATE_P / PFLE-ATAL / Acompañamiento diferenciado inglés / </v>
      </c>
    </row>
    <row r="157" spans="1:63">
      <c r="A157">
        <v>111001030830</v>
      </c>
      <c r="B157" t="s">
        <v>271</v>
      </c>
      <c r="C157" t="s">
        <v>70</v>
      </c>
      <c r="E157" t="s">
        <v>77</v>
      </c>
      <c r="F157" t="s">
        <v>197</v>
      </c>
      <c r="H157">
        <v>52</v>
      </c>
      <c r="I157">
        <v>36</v>
      </c>
      <c r="J157">
        <v>9</v>
      </c>
      <c r="K157">
        <v>1</v>
      </c>
      <c r="L157">
        <v>2</v>
      </c>
      <c r="M157">
        <v>3</v>
      </c>
      <c r="N157">
        <v>228.41880341880301</v>
      </c>
      <c r="O157">
        <v>242.84502262443399</v>
      </c>
      <c r="P157">
        <v>237.79319041614099</v>
      </c>
      <c r="Q157" t="s">
        <v>89</v>
      </c>
      <c r="R157" t="s">
        <v>150</v>
      </c>
      <c r="S157" t="s">
        <v>107</v>
      </c>
      <c r="T157">
        <v>8.1807694340017996</v>
      </c>
      <c r="U157">
        <v>250</v>
      </c>
      <c r="W157">
        <v>0</v>
      </c>
      <c r="X157">
        <v>0</v>
      </c>
      <c r="Y157">
        <v>1</v>
      </c>
      <c r="Z157">
        <v>0</v>
      </c>
      <c r="AA157">
        <v>0</v>
      </c>
      <c r="AB157">
        <v>0</v>
      </c>
      <c r="AC157" t="s">
        <v>108</v>
      </c>
      <c r="AD157">
        <f t="shared" si="10"/>
        <v>5</v>
      </c>
      <c r="AE157">
        <f t="shared" si="11"/>
        <v>2</v>
      </c>
      <c r="AF157">
        <f t="shared" si="12"/>
        <v>0</v>
      </c>
      <c r="AG157">
        <f t="shared" si="13"/>
        <v>3</v>
      </c>
      <c r="AR157" t="s">
        <v>84</v>
      </c>
      <c r="AW157" t="s">
        <v>84</v>
      </c>
      <c r="BB157" t="s">
        <v>79</v>
      </c>
      <c r="BC157" t="s">
        <v>79</v>
      </c>
      <c r="BE157" t="s">
        <v>79</v>
      </c>
      <c r="BK157" t="str">
        <f t="shared" si="14"/>
        <v xml:space="preserve">Acompáñame: Tutorías presenciales / ESMATE_P / FORTALECIMIENTO INFANCIA / PFLE-ATAL / Acompañamiento diferenciado inglés / </v>
      </c>
    </row>
    <row r="158" spans="1:63">
      <c r="A158">
        <v>111001030848</v>
      </c>
      <c r="B158" t="s">
        <v>272</v>
      </c>
      <c r="C158" t="s">
        <v>70</v>
      </c>
      <c r="E158" t="s">
        <v>81</v>
      </c>
      <c r="F158" t="s">
        <v>197</v>
      </c>
      <c r="H158">
        <v>30</v>
      </c>
      <c r="I158">
        <v>38</v>
      </c>
      <c r="J158">
        <v>22</v>
      </c>
      <c r="K158">
        <v>9</v>
      </c>
      <c r="L158">
        <v>1</v>
      </c>
      <c r="M158">
        <v>10</v>
      </c>
      <c r="N158">
        <v>251.262993762994</v>
      </c>
      <c r="O158">
        <v>260.48925339366502</v>
      </c>
      <c r="P158">
        <v>258.399426660296</v>
      </c>
      <c r="Q158" t="s">
        <v>89</v>
      </c>
      <c r="R158" t="s">
        <v>97</v>
      </c>
      <c r="S158" t="s">
        <v>90</v>
      </c>
      <c r="T158">
        <v>16.023960855748602</v>
      </c>
      <c r="U158">
        <v>39</v>
      </c>
      <c r="W158">
        <v>1</v>
      </c>
      <c r="X158">
        <v>0</v>
      </c>
      <c r="Y158">
        <v>0</v>
      </c>
      <c r="Z158">
        <v>1</v>
      </c>
      <c r="AA158">
        <v>0</v>
      </c>
      <c r="AB158">
        <v>0</v>
      </c>
      <c r="AC158" t="s">
        <v>110</v>
      </c>
      <c r="AD158">
        <f t="shared" si="10"/>
        <v>3</v>
      </c>
      <c r="AE158">
        <f t="shared" si="11"/>
        <v>1</v>
      </c>
      <c r="AF158">
        <f t="shared" si="12"/>
        <v>1</v>
      </c>
      <c r="AG158">
        <f t="shared" si="13"/>
        <v>1</v>
      </c>
      <c r="AJ158" t="s">
        <v>77</v>
      </c>
      <c r="AT158" t="s">
        <v>84</v>
      </c>
      <c r="AW158" t="s">
        <v>78</v>
      </c>
      <c r="BE158" t="s">
        <v>79</v>
      </c>
      <c r="BK158" t="str">
        <f t="shared" si="14"/>
        <v xml:space="preserve">Olimpiadas STEM / ESMATE_P / Acompañamiento diferenciado inglés / </v>
      </c>
    </row>
    <row r="159" spans="1:63">
      <c r="A159">
        <v>111001030856</v>
      </c>
      <c r="B159" t="s">
        <v>273</v>
      </c>
      <c r="C159" t="s">
        <v>70</v>
      </c>
      <c r="E159" t="s">
        <v>77</v>
      </c>
      <c r="F159" t="s">
        <v>185</v>
      </c>
      <c r="H159">
        <v>37</v>
      </c>
      <c r="I159">
        <v>37</v>
      </c>
      <c r="J159">
        <v>16</v>
      </c>
      <c r="K159">
        <v>5</v>
      </c>
      <c r="L159">
        <v>5</v>
      </c>
      <c r="M159">
        <v>10</v>
      </c>
      <c r="N159">
        <v>272.69230769230802</v>
      </c>
      <c r="O159">
        <v>243.461538461538</v>
      </c>
      <c r="P159">
        <v>249.61538461538501</v>
      </c>
      <c r="Q159" t="s">
        <v>93</v>
      </c>
      <c r="R159" t="s">
        <v>102</v>
      </c>
      <c r="S159" t="s">
        <v>107</v>
      </c>
      <c r="T159">
        <v>10.2130835478434</v>
      </c>
      <c r="U159">
        <v>171</v>
      </c>
      <c r="W159">
        <v>0</v>
      </c>
      <c r="X159">
        <v>0</v>
      </c>
      <c r="Y159">
        <v>1</v>
      </c>
      <c r="Z159">
        <v>0</v>
      </c>
      <c r="AA159">
        <v>0</v>
      </c>
      <c r="AB159">
        <v>0</v>
      </c>
      <c r="AC159" t="s">
        <v>108</v>
      </c>
      <c r="AD159">
        <f t="shared" si="10"/>
        <v>5</v>
      </c>
      <c r="AE159">
        <f t="shared" si="11"/>
        <v>3</v>
      </c>
      <c r="AF159">
        <f t="shared" si="12"/>
        <v>1</v>
      </c>
      <c r="AG159">
        <f t="shared" si="13"/>
        <v>1</v>
      </c>
      <c r="AI159" t="s">
        <v>77</v>
      </c>
      <c r="AN159" t="s">
        <v>84</v>
      </c>
      <c r="AQ159" t="s">
        <v>84</v>
      </c>
      <c r="AW159" t="s">
        <v>84</v>
      </c>
      <c r="BC159" t="s">
        <v>79</v>
      </c>
      <c r="BK159" t="str">
        <f t="shared" si="14"/>
        <v xml:space="preserve">ENAD - Enseñar en el Nivel Adecuado / Nivelación de aprendizajes desde la secundaria / ESMATE_P / PFLE-ATAL / </v>
      </c>
    </row>
    <row r="160" spans="1:63">
      <c r="A160">
        <v>111001030864</v>
      </c>
      <c r="B160" t="s">
        <v>274</v>
      </c>
      <c r="C160" t="s">
        <v>70</v>
      </c>
      <c r="E160" t="s">
        <v>174</v>
      </c>
      <c r="F160" t="s">
        <v>147</v>
      </c>
      <c r="H160">
        <v>56</v>
      </c>
      <c r="I160">
        <v>32</v>
      </c>
      <c r="J160">
        <v>12</v>
      </c>
      <c r="K160">
        <v>0</v>
      </c>
      <c r="L160">
        <v>0</v>
      </c>
      <c r="M160">
        <v>0</v>
      </c>
      <c r="N160">
        <v>225.67542213883701</v>
      </c>
      <c r="O160">
        <v>228.95361990950201</v>
      </c>
      <c r="P160">
        <v>232.69230769230799</v>
      </c>
      <c r="Q160" t="s">
        <v>73</v>
      </c>
      <c r="R160" t="s">
        <v>150</v>
      </c>
      <c r="S160" t="s">
        <v>103</v>
      </c>
      <c r="T160">
        <v>32.245429055889502</v>
      </c>
      <c r="U160">
        <v>1</v>
      </c>
      <c r="W160">
        <v>1</v>
      </c>
      <c r="X160">
        <v>0</v>
      </c>
      <c r="Y160">
        <v>1</v>
      </c>
      <c r="Z160">
        <v>0</v>
      </c>
      <c r="AA160">
        <v>0</v>
      </c>
      <c r="AB160">
        <v>0</v>
      </c>
      <c r="AC160" t="s">
        <v>110</v>
      </c>
      <c r="AD160">
        <f t="shared" si="10"/>
        <v>3</v>
      </c>
      <c r="AE160">
        <f t="shared" si="11"/>
        <v>1</v>
      </c>
      <c r="AF160">
        <f t="shared" si="12"/>
        <v>2</v>
      </c>
      <c r="AG160">
        <f t="shared" si="13"/>
        <v>0</v>
      </c>
      <c r="AJ160" t="s">
        <v>77</v>
      </c>
      <c r="AK160" t="s">
        <v>77</v>
      </c>
      <c r="AT160" t="s">
        <v>84</v>
      </c>
      <c r="AW160" t="s">
        <v>78</v>
      </c>
      <c r="BK160" t="str">
        <f t="shared" si="14"/>
        <v xml:space="preserve">Olimpiadas STEM / ESMATE_P / </v>
      </c>
    </row>
    <row r="161" spans="1:63">
      <c r="A161">
        <v>111001030872</v>
      </c>
      <c r="B161" t="s">
        <v>275</v>
      </c>
      <c r="C161" t="s">
        <v>70</v>
      </c>
      <c r="E161" t="s">
        <v>81</v>
      </c>
      <c r="F161" t="s">
        <v>182</v>
      </c>
      <c r="H161">
        <v>43</v>
      </c>
      <c r="I161">
        <v>31</v>
      </c>
      <c r="J161">
        <v>21</v>
      </c>
      <c r="K161">
        <v>3</v>
      </c>
      <c r="L161">
        <v>1</v>
      </c>
      <c r="M161">
        <v>4</v>
      </c>
      <c r="N161">
        <v>248.564727954972</v>
      </c>
      <c r="O161">
        <v>248.60343539955201</v>
      </c>
      <c r="P161">
        <v>249.30769230769201</v>
      </c>
      <c r="Q161" t="s">
        <v>89</v>
      </c>
      <c r="R161" t="s">
        <v>102</v>
      </c>
      <c r="S161" t="s">
        <v>107</v>
      </c>
      <c r="T161">
        <v>18.565620686824801</v>
      </c>
      <c r="U161">
        <v>22</v>
      </c>
      <c r="W161">
        <v>1</v>
      </c>
      <c r="X161">
        <v>0</v>
      </c>
      <c r="Y161">
        <v>0</v>
      </c>
      <c r="Z161">
        <v>1</v>
      </c>
      <c r="AA161">
        <v>0</v>
      </c>
      <c r="AB161">
        <v>0</v>
      </c>
      <c r="AC161" t="s">
        <v>110</v>
      </c>
      <c r="AD161">
        <f t="shared" si="10"/>
        <v>5</v>
      </c>
      <c r="AE161">
        <f t="shared" si="11"/>
        <v>0</v>
      </c>
      <c r="AF161">
        <f t="shared" si="12"/>
        <v>1</v>
      </c>
      <c r="AG161">
        <f t="shared" si="13"/>
        <v>4</v>
      </c>
      <c r="AJ161" t="s">
        <v>77</v>
      </c>
      <c r="AW161" t="s">
        <v>78</v>
      </c>
      <c r="BB161" t="s">
        <v>79</v>
      </c>
      <c r="BC161" t="s">
        <v>79</v>
      </c>
      <c r="BD161" t="s">
        <v>79</v>
      </c>
      <c r="BE161" t="s">
        <v>79</v>
      </c>
      <c r="BK161" t="str">
        <f t="shared" si="14"/>
        <v xml:space="preserve">ESMATE_P / FORTALECIMIENTO INFANCIA / PFLE-ATAL / Nuevo modelo de la media / Ruta de Acompañamiento Integral / Acompañamiento diferenciado inglés / </v>
      </c>
    </row>
    <row r="162" spans="1:63">
      <c r="A162">
        <v>111001032255</v>
      </c>
      <c r="B162" t="s">
        <v>276</v>
      </c>
      <c r="C162" t="s">
        <v>70</v>
      </c>
      <c r="E162" t="s">
        <v>81</v>
      </c>
      <c r="F162" t="s">
        <v>92</v>
      </c>
      <c r="H162">
        <v>24</v>
      </c>
      <c r="I162">
        <v>38</v>
      </c>
      <c r="J162">
        <v>29</v>
      </c>
      <c r="K162">
        <v>8</v>
      </c>
      <c r="L162">
        <v>0</v>
      </c>
      <c r="M162">
        <v>8</v>
      </c>
      <c r="N162">
        <v>255.769230769231</v>
      </c>
      <c r="O162">
        <v>253.07692307692301</v>
      </c>
      <c r="P162">
        <v>264.61538461538498</v>
      </c>
      <c r="Q162" t="s">
        <v>73</v>
      </c>
      <c r="R162" t="s">
        <v>97</v>
      </c>
      <c r="S162" t="s">
        <v>75</v>
      </c>
      <c r="T162">
        <v>16.397044540246299</v>
      </c>
      <c r="U162">
        <v>34</v>
      </c>
      <c r="W162">
        <v>1</v>
      </c>
      <c r="X162">
        <v>0</v>
      </c>
      <c r="Y162">
        <v>0</v>
      </c>
      <c r="Z162">
        <v>0</v>
      </c>
      <c r="AA162">
        <v>0</v>
      </c>
      <c r="AB162">
        <v>1</v>
      </c>
      <c r="AC162" t="s">
        <v>110</v>
      </c>
      <c r="AD162">
        <f t="shared" si="10"/>
        <v>5</v>
      </c>
      <c r="AE162">
        <f t="shared" si="11"/>
        <v>0</v>
      </c>
      <c r="AF162">
        <f t="shared" si="12"/>
        <v>1</v>
      </c>
      <c r="AG162">
        <f t="shared" si="13"/>
        <v>4</v>
      </c>
      <c r="AJ162" t="s">
        <v>77</v>
      </c>
      <c r="AW162" t="s">
        <v>78</v>
      </c>
      <c r="BB162" t="s">
        <v>79</v>
      </c>
      <c r="BC162" t="s">
        <v>79</v>
      </c>
      <c r="BD162" t="s">
        <v>79</v>
      </c>
      <c r="BE162" t="s">
        <v>79</v>
      </c>
      <c r="BK162" t="str">
        <f t="shared" si="14"/>
        <v xml:space="preserve">ESMATE_P / FORTALECIMIENTO INFANCIA / PFLE-ATAL / Nuevo modelo de la media / Ruta de Acompañamiento Integral / Acompañamiento diferenciado inglés / </v>
      </c>
    </row>
    <row r="163" spans="1:63">
      <c r="A163">
        <v>111001032280</v>
      </c>
      <c r="B163" t="s">
        <v>277</v>
      </c>
      <c r="C163" t="s">
        <v>70</v>
      </c>
      <c r="E163" t="s">
        <v>77</v>
      </c>
      <c r="F163" t="s">
        <v>147</v>
      </c>
      <c r="H163">
        <v>50</v>
      </c>
      <c r="I163">
        <v>29</v>
      </c>
      <c r="J163">
        <v>16</v>
      </c>
      <c r="K163">
        <v>3</v>
      </c>
      <c r="L163">
        <v>1</v>
      </c>
      <c r="M163">
        <v>4</v>
      </c>
      <c r="N163">
        <v>240.769230769231</v>
      </c>
      <c r="O163">
        <v>250</v>
      </c>
      <c r="P163">
        <v>245</v>
      </c>
      <c r="Q163" t="s">
        <v>89</v>
      </c>
      <c r="R163" t="s">
        <v>150</v>
      </c>
      <c r="S163" t="s">
        <v>107</v>
      </c>
      <c r="T163">
        <v>11.3564230970347</v>
      </c>
      <c r="U163">
        <v>131</v>
      </c>
      <c r="W163">
        <v>0</v>
      </c>
      <c r="X163">
        <v>0</v>
      </c>
      <c r="Y163">
        <v>1</v>
      </c>
      <c r="Z163">
        <v>0</v>
      </c>
      <c r="AA163">
        <v>0</v>
      </c>
      <c r="AB163">
        <v>0</v>
      </c>
      <c r="AC163" t="s">
        <v>108</v>
      </c>
      <c r="AD163">
        <f t="shared" si="10"/>
        <v>5</v>
      </c>
      <c r="AE163">
        <f t="shared" si="11"/>
        <v>2</v>
      </c>
      <c r="AF163">
        <f t="shared" si="12"/>
        <v>0</v>
      </c>
      <c r="AG163">
        <f t="shared" si="13"/>
        <v>3</v>
      </c>
      <c r="AR163" t="s">
        <v>84</v>
      </c>
      <c r="AW163" t="s">
        <v>84</v>
      </c>
      <c r="BC163" t="s">
        <v>79</v>
      </c>
      <c r="BD163" t="s">
        <v>79</v>
      </c>
      <c r="BE163" t="s">
        <v>79</v>
      </c>
      <c r="BK163" t="str">
        <f t="shared" si="14"/>
        <v xml:space="preserve">Acompáñame: Tutorías presenciales / ESMATE_P / PFLE-ATAL / Nuevo modelo de la media / Ruta de Acompañamiento Integral / Acompañamiento diferenciado inglés / </v>
      </c>
    </row>
    <row r="164" spans="1:63">
      <c r="A164">
        <v>111001032395</v>
      </c>
      <c r="B164" t="s">
        <v>278</v>
      </c>
      <c r="C164" t="s">
        <v>70</v>
      </c>
      <c r="E164" t="s">
        <v>71</v>
      </c>
      <c r="F164" t="s">
        <v>130</v>
      </c>
      <c r="H164">
        <v>6</v>
      </c>
      <c r="I164">
        <v>19</v>
      </c>
      <c r="J164">
        <v>39</v>
      </c>
      <c r="K164">
        <v>35</v>
      </c>
      <c r="L164">
        <v>0</v>
      </c>
      <c r="M164">
        <v>35</v>
      </c>
      <c r="N164">
        <v>282.69230769230802</v>
      </c>
      <c r="O164">
        <v>290.769230769231</v>
      </c>
      <c r="P164">
        <v>295.38461538461502</v>
      </c>
      <c r="Q164" t="s">
        <v>73</v>
      </c>
      <c r="R164" t="s">
        <v>94</v>
      </c>
      <c r="S164" t="s">
        <v>75</v>
      </c>
      <c r="T164">
        <v>14.7568447000827</v>
      </c>
      <c r="U164">
        <v>52</v>
      </c>
      <c r="W164">
        <v>1</v>
      </c>
      <c r="X164">
        <v>0</v>
      </c>
      <c r="Y164">
        <v>0</v>
      </c>
      <c r="Z164">
        <v>0</v>
      </c>
      <c r="AA164">
        <v>1</v>
      </c>
      <c r="AB164">
        <v>0</v>
      </c>
      <c r="AC164" t="s">
        <v>110</v>
      </c>
      <c r="AD164">
        <f t="shared" si="10"/>
        <v>3</v>
      </c>
      <c r="AE164">
        <f t="shared" si="11"/>
        <v>1</v>
      </c>
      <c r="AF164">
        <f t="shared" si="12"/>
        <v>1</v>
      </c>
      <c r="AG164">
        <f t="shared" si="13"/>
        <v>1</v>
      </c>
      <c r="AJ164" t="s">
        <v>77</v>
      </c>
      <c r="AT164" t="s">
        <v>84</v>
      </c>
      <c r="AW164" t="s">
        <v>78</v>
      </c>
      <c r="BH164" t="s">
        <v>79</v>
      </c>
      <c r="BK164" t="str">
        <f t="shared" si="14"/>
        <v xml:space="preserve">Olimpiadas STEM / ESMATE_P / Modelo educativo bilingüe (inglés-francés) / </v>
      </c>
    </row>
    <row r="165" spans="1:63">
      <c r="A165">
        <v>111001032409</v>
      </c>
      <c r="B165" t="s">
        <v>279</v>
      </c>
      <c r="C165" t="s">
        <v>70</v>
      </c>
      <c r="E165" t="s">
        <v>77</v>
      </c>
      <c r="F165" t="s">
        <v>119</v>
      </c>
      <c r="H165">
        <v>52</v>
      </c>
      <c r="I165">
        <v>29</v>
      </c>
      <c r="J165">
        <v>13</v>
      </c>
      <c r="K165">
        <v>6</v>
      </c>
      <c r="L165">
        <v>0</v>
      </c>
      <c r="M165">
        <v>6</v>
      </c>
      <c r="N165">
        <v>235</v>
      </c>
      <c r="O165">
        <v>230.769230769231</v>
      </c>
      <c r="P165">
        <v>245</v>
      </c>
      <c r="Q165" t="s">
        <v>73</v>
      </c>
      <c r="R165" t="s">
        <v>150</v>
      </c>
      <c r="S165" t="s">
        <v>103</v>
      </c>
      <c r="T165">
        <v>9.6099025667454701</v>
      </c>
      <c r="U165">
        <v>195</v>
      </c>
      <c r="V165">
        <v>111001032409</v>
      </c>
      <c r="W165">
        <v>0</v>
      </c>
      <c r="X165">
        <v>1</v>
      </c>
      <c r="Y165">
        <v>1</v>
      </c>
      <c r="Z165">
        <v>0</v>
      </c>
      <c r="AA165">
        <v>0</v>
      </c>
      <c r="AB165">
        <v>0</v>
      </c>
      <c r="AC165" t="s">
        <v>108</v>
      </c>
      <c r="AD165">
        <f t="shared" si="10"/>
        <v>5</v>
      </c>
      <c r="AE165">
        <f t="shared" si="11"/>
        <v>3</v>
      </c>
      <c r="AF165">
        <f t="shared" si="12"/>
        <v>1</v>
      </c>
      <c r="AG165">
        <f t="shared" si="13"/>
        <v>1</v>
      </c>
      <c r="AI165" t="s">
        <v>77</v>
      </c>
      <c r="AN165" t="s">
        <v>84</v>
      </c>
      <c r="AQ165" t="s">
        <v>84</v>
      </c>
      <c r="AW165" t="s">
        <v>84</v>
      </c>
      <c r="BC165" t="s">
        <v>79</v>
      </c>
      <c r="BK165" t="str">
        <f t="shared" si="14"/>
        <v xml:space="preserve">ENAD - Enseñar en el Nivel Adecuado / Nivelación de aprendizajes desde la secundaria / ESMATE_P / PFLE-ATAL / </v>
      </c>
    </row>
    <row r="166" spans="1:63">
      <c r="A166">
        <v>111001032433</v>
      </c>
      <c r="B166" t="s">
        <v>280</v>
      </c>
      <c r="C166" t="s">
        <v>70</v>
      </c>
      <c r="E166" t="s">
        <v>81</v>
      </c>
      <c r="F166" t="s">
        <v>147</v>
      </c>
      <c r="H166">
        <v>27</v>
      </c>
      <c r="I166">
        <v>41</v>
      </c>
      <c r="J166">
        <v>24</v>
      </c>
      <c r="K166">
        <v>8</v>
      </c>
      <c r="L166">
        <v>0</v>
      </c>
      <c r="M166">
        <v>8</v>
      </c>
      <c r="N166">
        <v>246.15384615384599</v>
      </c>
      <c r="O166">
        <v>243.461538461538</v>
      </c>
      <c r="P166">
        <v>260.38461538461502</v>
      </c>
      <c r="Q166" t="s">
        <v>73</v>
      </c>
      <c r="R166" t="s">
        <v>97</v>
      </c>
      <c r="S166" t="s">
        <v>75</v>
      </c>
      <c r="T166">
        <v>10.0604099481373</v>
      </c>
      <c r="U166">
        <v>178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1</v>
      </c>
      <c r="AC166" t="s">
        <v>83</v>
      </c>
      <c r="AD166">
        <f t="shared" si="10"/>
        <v>5</v>
      </c>
      <c r="AE166">
        <f t="shared" si="11"/>
        <v>1</v>
      </c>
      <c r="AF166">
        <f t="shared" si="12"/>
        <v>1</v>
      </c>
      <c r="AG166">
        <f t="shared" si="13"/>
        <v>3</v>
      </c>
      <c r="AJ166" t="s">
        <v>77</v>
      </c>
      <c r="AO166" t="s">
        <v>84</v>
      </c>
      <c r="AW166" t="s">
        <v>78</v>
      </c>
      <c r="BB166" t="s">
        <v>79</v>
      </c>
      <c r="BC166" t="s">
        <v>79</v>
      </c>
      <c r="BD166" t="s">
        <v>79</v>
      </c>
      <c r="BK166" t="str">
        <f t="shared" si="14"/>
        <v xml:space="preserve">Ambientes Virtuales para el Aprendizaje  de la Matemáticas (IA o Plataformas) / ESMATE_P / FORTALECIMIENTO INFANCIA / PFLE-ATAL / Nuevo modelo de la media / Ruta de Acompañamiento Integral / </v>
      </c>
    </row>
    <row r="167" spans="1:63">
      <c r="A167">
        <v>111001032450</v>
      </c>
      <c r="B167" t="s">
        <v>281</v>
      </c>
      <c r="C167" t="s">
        <v>70</v>
      </c>
      <c r="E167" t="s">
        <v>81</v>
      </c>
      <c r="F167" t="s">
        <v>117</v>
      </c>
      <c r="H167">
        <v>33</v>
      </c>
      <c r="I167">
        <v>37</v>
      </c>
      <c r="J167">
        <v>20</v>
      </c>
      <c r="K167">
        <v>8</v>
      </c>
      <c r="L167">
        <v>2</v>
      </c>
      <c r="M167">
        <v>10</v>
      </c>
      <c r="N167">
        <v>253.84615384615401</v>
      </c>
      <c r="O167">
        <v>256.538461538462</v>
      </c>
      <c r="P167">
        <v>266.15384615384602</v>
      </c>
      <c r="Q167" t="s">
        <v>73</v>
      </c>
      <c r="R167" t="s">
        <v>97</v>
      </c>
      <c r="S167" t="s">
        <v>75</v>
      </c>
      <c r="T167">
        <v>7.9299871745041903</v>
      </c>
      <c r="U167">
        <v>261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1</v>
      </c>
      <c r="AC167" t="s">
        <v>83</v>
      </c>
      <c r="AD167">
        <f t="shared" si="10"/>
        <v>5</v>
      </c>
      <c r="AE167">
        <f t="shared" si="11"/>
        <v>1</v>
      </c>
      <c r="AF167">
        <f t="shared" si="12"/>
        <v>3</v>
      </c>
      <c r="AG167">
        <f t="shared" si="13"/>
        <v>1</v>
      </c>
      <c r="AH167" t="s">
        <v>77</v>
      </c>
      <c r="AI167" t="s">
        <v>77</v>
      </c>
      <c r="AK167" t="s">
        <v>77</v>
      </c>
      <c r="AV167" t="s">
        <v>84</v>
      </c>
      <c r="AW167" t="s">
        <v>78</v>
      </c>
      <c r="BD167" t="s">
        <v>79</v>
      </c>
      <c r="BK167" t="str">
        <f t="shared" si="14"/>
        <v xml:space="preserve">Prest-Math para la enseñanza de las matemáticas_P / ESMATE_P / Nuevo modelo de la media / Ruta de Acompañamiento Integral / </v>
      </c>
    </row>
    <row r="168" spans="1:63">
      <c r="A168">
        <v>111001033898</v>
      </c>
      <c r="B168" t="s">
        <v>282</v>
      </c>
      <c r="C168" t="s">
        <v>70</v>
      </c>
      <c r="E168" t="s">
        <v>81</v>
      </c>
      <c r="F168" t="s">
        <v>82</v>
      </c>
      <c r="H168">
        <v>32</v>
      </c>
      <c r="I168">
        <v>37</v>
      </c>
      <c r="J168">
        <v>21</v>
      </c>
      <c r="K168">
        <v>9</v>
      </c>
      <c r="L168">
        <v>1</v>
      </c>
      <c r="M168">
        <v>10</v>
      </c>
      <c r="N168">
        <v>258.00756620428803</v>
      </c>
      <c r="O168">
        <v>259.43019943019902</v>
      </c>
      <c r="P168">
        <v>259.301994301994</v>
      </c>
      <c r="Q168" t="s">
        <v>89</v>
      </c>
      <c r="R168" t="s">
        <v>97</v>
      </c>
      <c r="S168" t="s">
        <v>90</v>
      </c>
      <c r="T168">
        <v>5.2821459467749499</v>
      </c>
      <c r="U168">
        <v>354</v>
      </c>
      <c r="W168">
        <v>0</v>
      </c>
      <c r="X168">
        <v>0</v>
      </c>
      <c r="Y168">
        <v>0</v>
      </c>
      <c r="Z168">
        <v>1</v>
      </c>
      <c r="AA168">
        <v>0</v>
      </c>
      <c r="AB168">
        <v>0</v>
      </c>
      <c r="AC168" t="s">
        <v>98</v>
      </c>
      <c r="AD168">
        <f t="shared" si="10"/>
        <v>5</v>
      </c>
      <c r="AE168">
        <f t="shared" si="11"/>
        <v>3</v>
      </c>
      <c r="AF168">
        <f t="shared" si="12"/>
        <v>1</v>
      </c>
      <c r="AG168">
        <f t="shared" si="13"/>
        <v>1</v>
      </c>
      <c r="AJ168" t="s">
        <v>77</v>
      </c>
      <c r="AO168" t="s">
        <v>84</v>
      </c>
      <c r="AP168" t="s">
        <v>84</v>
      </c>
      <c r="AV168" t="s">
        <v>84</v>
      </c>
      <c r="AW168" t="s">
        <v>78</v>
      </c>
      <c r="BE168" t="s">
        <v>79</v>
      </c>
      <c r="BK168" t="str">
        <f t="shared" si="14"/>
        <v xml:space="preserve">Ambientes Virtuales para el Aprendizaje  de la Matemáticas (IA o Plataformas) / Manuales de lectura (4°-8°) / Prest-Math para la enseñanza de las matemáticas_P / ESMATE_P / Acompañamiento diferenciado inglés / </v>
      </c>
    </row>
    <row r="169" spans="1:63">
      <c r="A169">
        <v>111001033901</v>
      </c>
      <c r="B169" t="s">
        <v>283</v>
      </c>
      <c r="C169" t="s">
        <v>70</v>
      </c>
      <c r="E169" t="s">
        <v>77</v>
      </c>
      <c r="F169" t="s">
        <v>227</v>
      </c>
      <c r="H169">
        <v>39</v>
      </c>
      <c r="I169">
        <v>39</v>
      </c>
      <c r="J169">
        <v>15</v>
      </c>
      <c r="K169">
        <v>7</v>
      </c>
      <c r="L169">
        <v>0</v>
      </c>
      <c r="M169">
        <v>7</v>
      </c>
      <c r="N169">
        <v>235.76480990274101</v>
      </c>
      <c r="O169">
        <v>239.394230769231</v>
      </c>
      <c r="P169">
        <v>251.044776119403</v>
      </c>
      <c r="Q169" t="s">
        <v>73</v>
      </c>
      <c r="R169" t="s">
        <v>102</v>
      </c>
      <c r="S169" t="s">
        <v>103</v>
      </c>
      <c r="T169">
        <v>7.3460369237021999</v>
      </c>
      <c r="U169">
        <v>280</v>
      </c>
      <c r="W169">
        <v>0</v>
      </c>
      <c r="X169">
        <v>0</v>
      </c>
      <c r="Y169">
        <v>1</v>
      </c>
      <c r="Z169">
        <v>0</v>
      </c>
      <c r="AA169">
        <v>0</v>
      </c>
      <c r="AB169">
        <v>0</v>
      </c>
      <c r="AC169" t="s">
        <v>108</v>
      </c>
      <c r="AD169">
        <f t="shared" si="10"/>
        <v>5</v>
      </c>
      <c r="AE169">
        <f t="shared" si="11"/>
        <v>2</v>
      </c>
      <c r="AF169">
        <f t="shared" si="12"/>
        <v>1</v>
      </c>
      <c r="AG169">
        <f t="shared" si="13"/>
        <v>2</v>
      </c>
      <c r="AI169" t="s">
        <v>77</v>
      </c>
      <c r="AN169" t="s">
        <v>84</v>
      </c>
      <c r="AR169" t="s">
        <v>84</v>
      </c>
      <c r="AY169" t="s">
        <v>79</v>
      </c>
      <c r="BC169" t="s">
        <v>79</v>
      </c>
      <c r="BK169" t="str">
        <f t="shared" si="14"/>
        <v xml:space="preserve">ENAD - Enseñar en el Nivel Adecuado / Acompáñame: Tutorías presenciales / PFLE-ATAL / </v>
      </c>
    </row>
    <row r="170" spans="1:63">
      <c r="A170">
        <v>111001033928</v>
      </c>
      <c r="B170" t="s">
        <v>284</v>
      </c>
      <c r="C170" t="s">
        <v>70</v>
      </c>
      <c r="E170" t="s">
        <v>174</v>
      </c>
      <c r="F170" t="s">
        <v>197</v>
      </c>
      <c r="H170">
        <v>68</v>
      </c>
      <c r="I170">
        <v>27</v>
      </c>
      <c r="J170">
        <v>4</v>
      </c>
      <c r="K170">
        <v>1</v>
      </c>
      <c r="L170">
        <v>0</v>
      </c>
      <c r="M170">
        <v>1</v>
      </c>
      <c r="N170">
        <v>233.10344827586201</v>
      </c>
      <c r="O170">
        <v>222.07692307692301</v>
      </c>
      <c r="P170">
        <v>230.266272189349</v>
      </c>
      <c r="Q170" t="s">
        <v>89</v>
      </c>
      <c r="R170" t="s">
        <v>150</v>
      </c>
      <c r="S170" t="s">
        <v>107</v>
      </c>
      <c r="T170">
        <v>3.6053256388672299</v>
      </c>
      <c r="U170">
        <v>377</v>
      </c>
      <c r="V170">
        <v>111001033928</v>
      </c>
      <c r="W170">
        <v>0</v>
      </c>
      <c r="X170">
        <v>1</v>
      </c>
      <c r="Y170">
        <v>1</v>
      </c>
      <c r="Z170">
        <v>0</v>
      </c>
      <c r="AA170">
        <v>0</v>
      </c>
      <c r="AB170">
        <v>0</v>
      </c>
      <c r="AC170" t="s">
        <v>108</v>
      </c>
      <c r="AD170">
        <f t="shared" si="10"/>
        <v>5</v>
      </c>
      <c r="AE170">
        <f t="shared" si="11"/>
        <v>3</v>
      </c>
      <c r="AF170">
        <f t="shared" si="12"/>
        <v>0</v>
      </c>
      <c r="AG170">
        <f t="shared" si="13"/>
        <v>2</v>
      </c>
      <c r="AN170" t="s">
        <v>84</v>
      </c>
      <c r="AQ170" t="s">
        <v>84</v>
      </c>
      <c r="AW170" t="s">
        <v>84</v>
      </c>
      <c r="BC170" t="s">
        <v>79</v>
      </c>
      <c r="BF170" t="s">
        <v>79</v>
      </c>
      <c r="BK170" t="str">
        <f t="shared" si="14"/>
        <v xml:space="preserve">ENAD - Enseñar en el Nivel Adecuado / Nivelación de aprendizajes desde la secundaria / ESMATE_P / PFLE-ATAL / Francés / </v>
      </c>
    </row>
    <row r="171" spans="1:63">
      <c r="A171">
        <v>111001033979</v>
      </c>
      <c r="B171" t="s">
        <v>285</v>
      </c>
      <c r="C171" t="s">
        <v>70</v>
      </c>
      <c r="E171" t="s">
        <v>81</v>
      </c>
      <c r="F171" t="s">
        <v>88</v>
      </c>
      <c r="H171">
        <v>27</v>
      </c>
      <c r="I171">
        <v>43</v>
      </c>
      <c r="J171">
        <v>21</v>
      </c>
      <c r="K171">
        <v>8</v>
      </c>
      <c r="L171">
        <v>0</v>
      </c>
      <c r="M171">
        <v>8</v>
      </c>
      <c r="N171">
        <v>258.639774859287</v>
      </c>
      <c r="O171">
        <v>260.05754088431303</v>
      </c>
      <c r="P171">
        <v>263.44262295082001</v>
      </c>
      <c r="Q171" t="s">
        <v>73</v>
      </c>
      <c r="R171" t="s">
        <v>97</v>
      </c>
      <c r="S171" t="s">
        <v>75</v>
      </c>
      <c r="T171">
        <v>7.9977205645851299</v>
      </c>
      <c r="U171">
        <v>257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1</v>
      </c>
      <c r="AC171" t="s">
        <v>83</v>
      </c>
      <c r="AD171">
        <f t="shared" si="10"/>
        <v>5</v>
      </c>
      <c r="AE171">
        <f t="shared" si="11"/>
        <v>1</v>
      </c>
      <c r="AF171">
        <f t="shared" si="12"/>
        <v>2</v>
      </c>
      <c r="AG171">
        <f t="shared" si="13"/>
        <v>2</v>
      </c>
      <c r="AH171" t="s">
        <v>77</v>
      </c>
      <c r="AI171" t="s">
        <v>77</v>
      </c>
      <c r="AT171" t="s">
        <v>84</v>
      </c>
      <c r="AW171" t="s">
        <v>78</v>
      </c>
      <c r="AX171" t="s">
        <v>79</v>
      </c>
      <c r="BD171" t="s">
        <v>79</v>
      </c>
      <c r="BK171" t="str">
        <f t="shared" si="14"/>
        <v xml:space="preserve">Olimpiadas STEM / ESMATE_P / Nuevo modelo de la media / Ruta de Acompañamiento Integral / </v>
      </c>
    </row>
    <row r="172" spans="1:63">
      <c r="A172">
        <v>111001034002</v>
      </c>
      <c r="B172" t="s">
        <v>134</v>
      </c>
      <c r="C172" t="s">
        <v>70</v>
      </c>
      <c r="E172" t="s">
        <v>81</v>
      </c>
      <c r="F172" t="s">
        <v>88</v>
      </c>
      <c r="H172">
        <v>33</v>
      </c>
      <c r="I172">
        <v>33</v>
      </c>
      <c r="J172">
        <v>21</v>
      </c>
      <c r="K172">
        <v>10</v>
      </c>
      <c r="L172">
        <v>3</v>
      </c>
      <c r="M172">
        <v>13</v>
      </c>
      <c r="N172">
        <v>248.461538461538</v>
      </c>
      <c r="O172">
        <v>276.15384615384602</v>
      </c>
      <c r="P172">
        <v>266.15384615384602</v>
      </c>
      <c r="Q172" t="s">
        <v>73</v>
      </c>
      <c r="R172" t="s">
        <v>97</v>
      </c>
      <c r="S172" t="s">
        <v>75</v>
      </c>
      <c r="T172">
        <v>10.341926419109001</v>
      </c>
      <c r="U172">
        <v>166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1</v>
      </c>
      <c r="AC172" t="s">
        <v>83</v>
      </c>
      <c r="AD172">
        <f t="shared" si="10"/>
        <v>5</v>
      </c>
      <c r="AE172">
        <f t="shared" si="11"/>
        <v>1</v>
      </c>
      <c r="AF172">
        <f t="shared" si="12"/>
        <v>2</v>
      </c>
      <c r="AG172">
        <f t="shared" si="13"/>
        <v>2</v>
      </c>
      <c r="AH172" t="s">
        <v>77</v>
      </c>
      <c r="AI172" t="s">
        <v>77</v>
      </c>
      <c r="AV172" t="s">
        <v>84</v>
      </c>
      <c r="AW172" t="s">
        <v>78</v>
      </c>
      <c r="BD172" t="s">
        <v>79</v>
      </c>
      <c r="BE172" t="s">
        <v>79</v>
      </c>
      <c r="BK172" t="str">
        <f t="shared" si="14"/>
        <v xml:space="preserve">Prest-Math para la enseñanza de las matemáticas_P / ESMATE_P / Nuevo modelo de la media / Ruta de Acompañamiento Integral / Acompañamiento diferenciado inglés / </v>
      </c>
    </row>
    <row r="173" spans="1:63">
      <c r="A173">
        <v>111001034011</v>
      </c>
      <c r="B173" t="s">
        <v>286</v>
      </c>
      <c r="C173" t="s">
        <v>70</v>
      </c>
      <c r="E173" t="s">
        <v>77</v>
      </c>
      <c r="F173" t="s">
        <v>147</v>
      </c>
      <c r="H173">
        <v>51</v>
      </c>
      <c r="I173">
        <v>31</v>
      </c>
      <c r="J173">
        <v>16</v>
      </c>
      <c r="K173">
        <v>2</v>
      </c>
      <c r="L173">
        <v>0</v>
      </c>
      <c r="M173">
        <v>2</v>
      </c>
      <c r="N173">
        <v>235.38461538461499</v>
      </c>
      <c r="O173">
        <v>238.461538461538</v>
      </c>
      <c r="P173">
        <v>242.30769230769201</v>
      </c>
      <c r="Q173" t="s">
        <v>73</v>
      </c>
      <c r="R173" t="s">
        <v>150</v>
      </c>
      <c r="S173" t="s">
        <v>103</v>
      </c>
      <c r="T173">
        <v>9.8657198981692495</v>
      </c>
      <c r="U173">
        <v>182</v>
      </c>
      <c r="W173">
        <v>0</v>
      </c>
      <c r="X173">
        <v>0</v>
      </c>
      <c r="Y173">
        <v>1</v>
      </c>
      <c r="Z173">
        <v>0</v>
      </c>
      <c r="AA173">
        <v>0</v>
      </c>
      <c r="AB173">
        <v>0</v>
      </c>
      <c r="AC173" t="s">
        <v>108</v>
      </c>
      <c r="AD173">
        <f t="shared" si="10"/>
        <v>5</v>
      </c>
      <c r="AE173">
        <f t="shared" si="11"/>
        <v>2</v>
      </c>
      <c r="AF173">
        <f t="shared" si="12"/>
        <v>0</v>
      </c>
      <c r="AG173">
        <f t="shared" si="13"/>
        <v>3</v>
      </c>
      <c r="AR173" t="s">
        <v>84</v>
      </c>
      <c r="AW173" t="s">
        <v>84</v>
      </c>
      <c r="AX173" t="s">
        <v>79</v>
      </c>
      <c r="BC173" t="s">
        <v>79</v>
      </c>
      <c r="BD173" t="s">
        <v>79</v>
      </c>
      <c r="BK173" t="str">
        <f t="shared" si="14"/>
        <v xml:space="preserve">Acompáñame: Tutorías presenciales / ESMATE_P / PFLE-ATAL / Nuevo modelo de la media / Ruta de Acompañamiento Integral / </v>
      </c>
    </row>
    <row r="174" spans="1:63">
      <c r="A174">
        <v>111001034045</v>
      </c>
      <c r="B174" t="s">
        <v>287</v>
      </c>
      <c r="C174" t="s">
        <v>70</v>
      </c>
      <c r="E174" t="s">
        <v>81</v>
      </c>
      <c r="F174" t="s">
        <v>82</v>
      </c>
      <c r="H174">
        <v>22</v>
      </c>
      <c r="I174">
        <v>40</v>
      </c>
      <c r="J174">
        <v>23</v>
      </c>
      <c r="K174">
        <v>11</v>
      </c>
      <c r="L174">
        <v>4</v>
      </c>
      <c r="M174">
        <v>15</v>
      </c>
      <c r="N174">
        <v>259.975961538462</v>
      </c>
      <c r="O174">
        <v>246.233974358974</v>
      </c>
      <c r="P174">
        <v>260.45028142589098</v>
      </c>
      <c r="Q174" t="s">
        <v>73</v>
      </c>
      <c r="R174" t="s">
        <v>97</v>
      </c>
      <c r="S174" t="s">
        <v>75</v>
      </c>
      <c r="T174">
        <v>6.5950642603566401</v>
      </c>
      <c r="U174">
        <v>302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1</v>
      </c>
      <c r="AC174" t="s">
        <v>83</v>
      </c>
      <c r="AD174">
        <f t="shared" si="10"/>
        <v>5</v>
      </c>
      <c r="AE174">
        <f t="shared" si="11"/>
        <v>2</v>
      </c>
      <c r="AF174">
        <f t="shared" si="12"/>
        <v>3</v>
      </c>
      <c r="AG174">
        <f t="shared" si="13"/>
        <v>0</v>
      </c>
      <c r="AH174" t="s">
        <v>77</v>
      </c>
      <c r="AI174" t="s">
        <v>77</v>
      </c>
      <c r="AK174" t="s">
        <v>77</v>
      </c>
      <c r="AO174" t="s">
        <v>84</v>
      </c>
      <c r="AV174" t="s">
        <v>84</v>
      </c>
      <c r="AW174" t="s">
        <v>78</v>
      </c>
      <c r="BK174" t="str">
        <f t="shared" si="14"/>
        <v xml:space="preserve">Ambientes Virtuales para el Aprendizaje  de la Matemáticas (IA o Plataformas) / Prest-Math para la enseñanza de las matemáticas_P / ESMATE_P / </v>
      </c>
    </row>
    <row r="175" spans="1:63">
      <c r="A175">
        <v>111001034134</v>
      </c>
      <c r="B175" t="s">
        <v>288</v>
      </c>
      <c r="C175" t="s">
        <v>70</v>
      </c>
      <c r="E175" t="s">
        <v>81</v>
      </c>
      <c r="F175" t="s">
        <v>130</v>
      </c>
      <c r="H175">
        <v>27</v>
      </c>
      <c r="I175">
        <v>48</v>
      </c>
      <c r="J175">
        <v>18</v>
      </c>
      <c r="K175">
        <v>7</v>
      </c>
      <c r="L175">
        <v>0</v>
      </c>
      <c r="M175">
        <v>7</v>
      </c>
      <c r="N175">
        <v>257.30769230769198</v>
      </c>
      <c r="O175">
        <v>255</v>
      </c>
      <c r="P175">
        <v>269.61538461538498</v>
      </c>
      <c r="Q175" t="s">
        <v>73</v>
      </c>
      <c r="R175" t="s">
        <v>74</v>
      </c>
      <c r="S175" t="s">
        <v>75</v>
      </c>
      <c r="T175">
        <v>25.462808822754901</v>
      </c>
      <c r="U175">
        <v>4</v>
      </c>
      <c r="W175">
        <v>1</v>
      </c>
      <c r="X175">
        <v>0</v>
      </c>
      <c r="Y175">
        <v>0</v>
      </c>
      <c r="Z175">
        <v>0</v>
      </c>
      <c r="AA175">
        <v>0</v>
      </c>
      <c r="AB175">
        <v>1</v>
      </c>
      <c r="AC175" t="s">
        <v>110</v>
      </c>
      <c r="AD175">
        <f t="shared" si="10"/>
        <v>4</v>
      </c>
      <c r="AE175">
        <f t="shared" si="11"/>
        <v>1</v>
      </c>
      <c r="AF175">
        <f t="shared" si="12"/>
        <v>1</v>
      </c>
      <c r="AG175">
        <f t="shared" si="13"/>
        <v>2</v>
      </c>
      <c r="AJ175" t="s">
        <v>77</v>
      </c>
      <c r="AT175" t="s">
        <v>84</v>
      </c>
      <c r="AW175" t="s">
        <v>78</v>
      </c>
      <c r="BC175" t="s">
        <v>79</v>
      </c>
      <c r="BE175" t="s">
        <v>79</v>
      </c>
      <c r="BK175" t="str">
        <f t="shared" si="14"/>
        <v xml:space="preserve">Olimpiadas STEM / ESMATE_P / PFLE-ATAL / Acompañamiento diferenciado inglés / </v>
      </c>
    </row>
    <row r="176" spans="1:63">
      <c r="A176">
        <v>111001034240</v>
      </c>
      <c r="B176" t="s">
        <v>289</v>
      </c>
      <c r="C176" t="s">
        <v>70</v>
      </c>
      <c r="E176" t="s">
        <v>81</v>
      </c>
      <c r="F176" t="s">
        <v>197</v>
      </c>
      <c r="H176">
        <v>28</v>
      </c>
      <c r="I176">
        <v>43</v>
      </c>
      <c r="J176">
        <v>20</v>
      </c>
      <c r="K176">
        <v>8</v>
      </c>
      <c r="L176">
        <v>1</v>
      </c>
      <c r="M176">
        <v>9</v>
      </c>
      <c r="N176">
        <v>250.82191780821901</v>
      </c>
      <c r="O176">
        <v>255.166475315729</v>
      </c>
      <c r="P176">
        <v>255.73672806067199</v>
      </c>
      <c r="Q176" t="s">
        <v>73</v>
      </c>
      <c r="R176" t="s">
        <v>102</v>
      </c>
      <c r="S176" t="s">
        <v>103</v>
      </c>
      <c r="T176">
        <v>9.5808991578641596</v>
      </c>
      <c r="U176">
        <v>197</v>
      </c>
      <c r="W176">
        <v>0</v>
      </c>
      <c r="X176">
        <v>0</v>
      </c>
      <c r="Y176">
        <v>0</v>
      </c>
      <c r="Z176">
        <v>1</v>
      </c>
      <c r="AA176">
        <v>0</v>
      </c>
      <c r="AB176">
        <v>0</v>
      </c>
      <c r="AC176" t="s">
        <v>98</v>
      </c>
      <c r="AD176">
        <f t="shared" si="10"/>
        <v>5</v>
      </c>
      <c r="AE176">
        <f t="shared" si="11"/>
        <v>3</v>
      </c>
      <c r="AF176">
        <f t="shared" si="12"/>
        <v>0</v>
      </c>
      <c r="AG176">
        <f t="shared" si="13"/>
        <v>2</v>
      </c>
      <c r="AO176" t="s">
        <v>84</v>
      </c>
      <c r="AP176" t="s">
        <v>84</v>
      </c>
      <c r="AT176" t="s">
        <v>84</v>
      </c>
      <c r="AW176" t="s">
        <v>78</v>
      </c>
      <c r="BC176" t="s">
        <v>79</v>
      </c>
      <c r="BE176" t="s">
        <v>79</v>
      </c>
      <c r="BK176" t="str">
        <f t="shared" si="14"/>
        <v xml:space="preserve">Ambientes Virtuales para el Aprendizaje  de la Matemáticas (IA o Plataformas) / Manuales de lectura (4°-8°) / Olimpiadas STEM / ESMATE_P / PFLE-ATAL / Acompañamiento diferenciado inglés / </v>
      </c>
    </row>
    <row r="177" spans="1:63">
      <c r="A177">
        <v>111001034665</v>
      </c>
      <c r="B177" t="s">
        <v>290</v>
      </c>
      <c r="C177" t="s">
        <v>70</v>
      </c>
      <c r="E177" t="s">
        <v>77</v>
      </c>
      <c r="F177" t="s">
        <v>227</v>
      </c>
      <c r="H177">
        <v>35</v>
      </c>
      <c r="I177">
        <v>35</v>
      </c>
      <c r="J177">
        <v>18</v>
      </c>
      <c r="K177">
        <v>6</v>
      </c>
      <c r="L177">
        <v>6</v>
      </c>
      <c r="M177">
        <v>12</v>
      </c>
      <c r="N177">
        <v>242.05128205128199</v>
      </c>
      <c r="O177">
        <v>226.79487179487199</v>
      </c>
      <c r="P177">
        <v>246.92307692307699</v>
      </c>
      <c r="Q177" t="s">
        <v>73</v>
      </c>
      <c r="R177" t="s">
        <v>102</v>
      </c>
      <c r="S177" t="s">
        <v>103</v>
      </c>
      <c r="T177">
        <v>9.7004734697004196</v>
      </c>
      <c r="U177">
        <v>190</v>
      </c>
      <c r="V177">
        <v>111001034665</v>
      </c>
      <c r="W177">
        <v>0</v>
      </c>
      <c r="X177">
        <v>1</v>
      </c>
      <c r="Y177">
        <v>1</v>
      </c>
      <c r="Z177">
        <v>0</v>
      </c>
      <c r="AA177">
        <v>0</v>
      </c>
      <c r="AB177">
        <v>0</v>
      </c>
      <c r="AC177" t="s">
        <v>108</v>
      </c>
      <c r="AD177">
        <f t="shared" si="10"/>
        <v>5</v>
      </c>
      <c r="AE177">
        <f t="shared" si="11"/>
        <v>2</v>
      </c>
      <c r="AF177">
        <f t="shared" si="12"/>
        <v>0</v>
      </c>
      <c r="AG177">
        <f t="shared" si="13"/>
        <v>3</v>
      </c>
      <c r="AN177" t="s">
        <v>84</v>
      </c>
      <c r="AQ177" t="s">
        <v>84</v>
      </c>
      <c r="AY177" t="s">
        <v>79</v>
      </c>
      <c r="BC177" t="s">
        <v>79</v>
      </c>
      <c r="BE177" t="s">
        <v>79</v>
      </c>
      <c r="BK177" t="str">
        <f t="shared" si="14"/>
        <v xml:space="preserve">ENAD - Enseñar en el Nivel Adecuado / Nivelación de aprendizajes desde la secundaria / PFLE-ATAL / Acompañamiento diferenciado inglés / </v>
      </c>
    </row>
    <row r="178" spans="1:63">
      <c r="A178">
        <v>111001034754</v>
      </c>
      <c r="B178" t="s">
        <v>291</v>
      </c>
      <c r="C178" t="s">
        <v>70</v>
      </c>
      <c r="E178" t="s">
        <v>77</v>
      </c>
      <c r="F178" t="s">
        <v>197</v>
      </c>
      <c r="H178">
        <v>51</v>
      </c>
      <c r="I178">
        <v>26</v>
      </c>
      <c r="J178">
        <v>15</v>
      </c>
      <c r="K178">
        <v>8</v>
      </c>
      <c r="L178">
        <v>0</v>
      </c>
      <c r="M178">
        <v>8</v>
      </c>
      <c r="N178">
        <v>243.22115384615401</v>
      </c>
      <c r="O178">
        <v>233.954635108481</v>
      </c>
      <c r="P178">
        <v>233.816568047337</v>
      </c>
      <c r="Q178" t="s">
        <v>93</v>
      </c>
      <c r="R178" t="s">
        <v>150</v>
      </c>
      <c r="S178" t="s">
        <v>107</v>
      </c>
      <c r="T178">
        <v>12.025956642162599</v>
      </c>
      <c r="U178">
        <v>109</v>
      </c>
      <c r="W178">
        <v>0</v>
      </c>
      <c r="X178">
        <v>0</v>
      </c>
      <c r="Y178">
        <v>1</v>
      </c>
      <c r="Z178">
        <v>0</v>
      </c>
      <c r="AA178">
        <v>0</v>
      </c>
      <c r="AB178">
        <v>0</v>
      </c>
      <c r="AC178" t="s">
        <v>108</v>
      </c>
      <c r="AD178">
        <f t="shared" si="10"/>
        <v>5</v>
      </c>
      <c r="AE178">
        <f t="shared" si="11"/>
        <v>2</v>
      </c>
      <c r="AF178">
        <f t="shared" si="12"/>
        <v>1</v>
      </c>
      <c r="AG178">
        <f t="shared" si="13"/>
        <v>2</v>
      </c>
      <c r="AI178" t="s">
        <v>77</v>
      </c>
      <c r="AQ178" t="s">
        <v>84</v>
      </c>
      <c r="AW178" t="s">
        <v>84</v>
      </c>
      <c r="BC178" t="s">
        <v>79</v>
      </c>
      <c r="BE178" t="s">
        <v>79</v>
      </c>
      <c r="BK178" t="str">
        <f t="shared" si="14"/>
        <v xml:space="preserve">Nivelación de aprendizajes desde la secundaria / ESMATE_P / PFLE-ATAL / Acompañamiento diferenciado inglés / </v>
      </c>
    </row>
    <row r="179" spans="1:63">
      <c r="A179">
        <v>111001035521</v>
      </c>
      <c r="B179" t="s">
        <v>292</v>
      </c>
      <c r="C179" t="s">
        <v>70</v>
      </c>
      <c r="E179" t="s">
        <v>71</v>
      </c>
      <c r="F179" t="s">
        <v>88</v>
      </c>
      <c r="H179">
        <v>10</v>
      </c>
      <c r="I179">
        <v>29</v>
      </c>
      <c r="J179">
        <v>38</v>
      </c>
      <c r="K179">
        <v>23</v>
      </c>
      <c r="L179">
        <v>0</v>
      </c>
      <c r="M179">
        <v>23</v>
      </c>
      <c r="N179">
        <v>277.30769230769198</v>
      </c>
      <c r="O179">
        <v>276.538461538462</v>
      </c>
      <c r="P179">
        <v>289.61538461538498</v>
      </c>
      <c r="Q179" t="s">
        <v>73</v>
      </c>
      <c r="R179" t="s">
        <v>94</v>
      </c>
      <c r="S179" t="s">
        <v>75</v>
      </c>
      <c r="T179">
        <v>13.2164161174355</v>
      </c>
      <c r="U179">
        <v>84</v>
      </c>
      <c r="W179">
        <v>0</v>
      </c>
      <c r="X179">
        <v>0</v>
      </c>
      <c r="Y179">
        <v>0</v>
      </c>
      <c r="Z179">
        <v>0</v>
      </c>
      <c r="AA179">
        <v>1</v>
      </c>
      <c r="AB179">
        <v>0</v>
      </c>
      <c r="AC179" t="s">
        <v>76</v>
      </c>
      <c r="AD179">
        <f t="shared" si="10"/>
        <v>5</v>
      </c>
      <c r="AE179">
        <f t="shared" si="11"/>
        <v>0</v>
      </c>
      <c r="AF179">
        <f t="shared" si="12"/>
        <v>4</v>
      </c>
      <c r="AG179">
        <f t="shared" si="13"/>
        <v>1</v>
      </c>
      <c r="AI179" t="s">
        <v>77</v>
      </c>
      <c r="AJ179" t="s">
        <v>77</v>
      </c>
      <c r="AK179" t="s">
        <v>77</v>
      </c>
      <c r="AL179" t="s">
        <v>77</v>
      </c>
      <c r="AW179" t="s">
        <v>78</v>
      </c>
      <c r="BE179" t="s">
        <v>79</v>
      </c>
      <c r="BK179" t="str">
        <f t="shared" si="14"/>
        <v xml:space="preserve">ESMATE_P / Acompañamiento diferenciado inglés / </v>
      </c>
    </row>
    <row r="180" spans="1:63">
      <c r="A180">
        <v>111001035530</v>
      </c>
      <c r="B180" t="s">
        <v>293</v>
      </c>
      <c r="C180" t="s">
        <v>70</v>
      </c>
      <c r="E180" t="s">
        <v>81</v>
      </c>
      <c r="F180" t="s">
        <v>147</v>
      </c>
      <c r="H180">
        <v>12</v>
      </c>
      <c r="I180">
        <v>46</v>
      </c>
      <c r="J180">
        <v>31</v>
      </c>
      <c r="K180">
        <v>9</v>
      </c>
      <c r="L180">
        <v>2</v>
      </c>
      <c r="M180">
        <v>11</v>
      </c>
      <c r="N180">
        <v>258.84615384615398</v>
      </c>
      <c r="O180">
        <v>271.92307692307702</v>
      </c>
      <c r="P180">
        <v>277.69230769230802</v>
      </c>
      <c r="Q180" t="s">
        <v>73</v>
      </c>
      <c r="R180" t="s">
        <v>74</v>
      </c>
      <c r="S180" t="s">
        <v>75</v>
      </c>
      <c r="T180">
        <v>5.0125530643657497</v>
      </c>
      <c r="U180">
        <v>362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1</v>
      </c>
      <c r="AC180" t="s">
        <v>83</v>
      </c>
      <c r="AD180">
        <f t="shared" si="10"/>
        <v>5</v>
      </c>
      <c r="AE180">
        <f t="shared" si="11"/>
        <v>1</v>
      </c>
      <c r="AF180">
        <f t="shared" si="12"/>
        <v>1</v>
      </c>
      <c r="AG180">
        <f t="shared" si="13"/>
        <v>3</v>
      </c>
      <c r="AI180" t="s">
        <v>77</v>
      </c>
      <c r="AO180" t="s">
        <v>84</v>
      </c>
      <c r="AW180" t="s">
        <v>78</v>
      </c>
      <c r="BB180" t="s">
        <v>79</v>
      </c>
      <c r="BD180" t="s">
        <v>79</v>
      </c>
      <c r="BE180" t="s">
        <v>79</v>
      </c>
      <c r="BK180" t="str">
        <f t="shared" si="14"/>
        <v xml:space="preserve">Ambientes Virtuales para el Aprendizaje  de la Matemáticas (IA o Plataformas) / ESMATE_P / FORTALECIMIENTO INFANCIA / Nuevo modelo de la media / Ruta de Acompañamiento Integral / Acompañamiento diferenciado inglés / </v>
      </c>
    </row>
    <row r="181" spans="1:63">
      <c r="A181">
        <v>111001035572</v>
      </c>
      <c r="B181" t="s">
        <v>294</v>
      </c>
      <c r="C181" t="s">
        <v>70</v>
      </c>
      <c r="E181" t="s">
        <v>81</v>
      </c>
      <c r="F181" t="s">
        <v>197</v>
      </c>
      <c r="H181">
        <v>48</v>
      </c>
      <c r="I181">
        <v>37</v>
      </c>
      <c r="J181">
        <v>11</v>
      </c>
      <c r="K181">
        <v>4</v>
      </c>
      <c r="L181">
        <v>0</v>
      </c>
      <c r="M181">
        <v>4</v>
      </c>
      <c r="N181">
        <v>248.27121332275999</v>
      </c>
      <c r="O181">
        <v>244.02644230769201</v>
      </c>
      <c r="P181">
        <v>249.42307692307699</v>
      </c>
      <c r="Q181" t="s">
        <v>73</v>
      </c>
      <c r="R181" t="s">
        <v>102</v>
      </c>
      <c r="S181" t="s">
        <v>103</v>
      </c>
      <c r="T181">
        <v>7.0276684127637701</v>
      </c>
      <c r="U181">
        <v>290</v>
      </c>
      <c r="W181">
        <v>0</v>
      </c>
      <c r="X181">
        <v>0</v>
      </c>
      <c r="Y181">
        <v>0</v>
      </c>
      <c r="Z181">
        <v>1</v>
      </c>
      <c r="AA181">
        <v>0</v>
      </c>
      <c r="AB181">
        <v>0</v>
      </c>
      <c r="AC181" t="s">
        <v>98</v>
      </c>
      <c r="AD181">
        <f t="shared" si="10"/>
        <v>6</v>
      </c>
      <c r="AE181">
        <f t="shared" si="11"/>
        <v>3</v>
      </c>
      <c r="AF181">
        <f t="shared" si="12"/>
        <v>0</v>
      </c>
      <c r="AG181">
        <f t="shared" si="13"/>
        <v>3</v>
      </c>
      <c r="AO181" t="s">
        <v>84</v>
      </c>
      <c r="AT181" t="s">
        <v>84</v>
      </c>
      <c r="AV181" t="s">
        <v>84</v>
      </c>
      <c r="AW181" t="s">
        <v>78</v>
      </c>
      <c r="BB181" t="s">
        <v>79</v>
      </c>
      <c r="BC181" t="s">
        <v>79</v>
      </c>
      <c r="BE181" t="s">
        <v>79</v>
      </c>
      <c r="BK181" t="str">
        <f t="shared" si="14"/>
        <v xml:space="preserve">Ambientes Virtuales para el Aprendizaje  de la Matemáticas (IA o Plataformas) / Olimpiadas STEM / Prest-Math para la enseñanza de las matemáticas_P / ESMATE_P / FORTALECIMIENTO INFANCIA / PFLE-ATAL / Acompañamiento diferenciado inglés / </v>
      </c>
    </row>
    <row r="182" spans="1:63">
      <c r="A182">
        <v>111001035602</v>
      </c>
      <c r="B182" t="s">
        <v>295</v>
      </c>
      <c r="C182" t="s">
        <v>70</v>
      </c>
      <c r="E182" t="s">
        <v>81</v>
      </c>
      <c r="F182" t="s">
        <v>147</v>
      </c>
      <c r="H182">
        <v>30</v>
      </c>
      <c r="I182">
        <v>40</v>
      </c>
      <c r="J182">
        <v>24</v>
      </c>
      <c r="K182">
        <v>5</v>
      </c>
      <c r="L182">
        <v>1</v>
      </c>
      <c r="M182">
        <v>6</v>
      </c>
      <c r="N182">
        <v>258.38851022395301</v>
      </c>
      <c r="O182">
        <v>254.463061690784</v>
      </c>
      <c r="P182">
        <v>264.21750663130001</v>
      </c>
      <c r="Q182" t="s">
        <v>73</v>
      </c>
      <c r="R182" t="s">
        <v>97</v>
      </c>
      <c r="S182" t="s">
        <v>75</v>
      </c>
      <c r="T182">
        <v>5.0467540617048803</v>
      </c>
      <c r="U182">
        <v>361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1</v>
      </c>
      <c r="AC182" t="s">
        <v>83</v>
      </c>
      <c r="AD182">
        <f t="shared" si="10"/>
        <v>5</v>
      </c>
      <c r="AE182">
        <f t="shared" si="11"/>
        <v>1</v>
      </c>
      <c r="AF182">
        <f t="shared" si="12"/>
        <v>2</v>
      </c>
      <c r="AG182">
        <f t="shared" si="13"/>
        <v>2</v>
      </c>
      <c r="AH182" t="s">
        <v>77</v>
      </c>
      <c r="AI182" t="s">
        <v>77</v>
      </c>
      <c r="AT182" t="s">
        <v>84</v>
      </c>
      <c r="AW182" t="s">
        <v>78</v>
      </c>
      <c r="BC182" t="s">
        <v>79</v>
      </c>
      <c r="BE182" t="s">
        <v>79</v>
      </c>
      <c r="BK182" t="str">
        <f t="shared" si="14"/>
        <v xml:space="preserve">Olimpiadas STEM / ESMATE_P / PFLE-ATAL / Acompañamiento diferenciado inglés / </v>
      </c>
    </row>
    <row r="183" spans="1:63">
      <c r="A183">
        <v>111001036544</v>
      </c>
      <c r="B183" t="s">
        <v>296</v>
      </c>
      <c r="C183" t="s">
        <v>70</v>
      </c>
      <c r="E183" t="s">
        <v>77</v>
      </c>
      <c r="F183" t="s">
        <v>119</v>
      </c>
      <c r="H183">
        <v>30</v>
      </c>
      <c r="I183">
        <v>60</v>
      </c>
      <c r="J183">
        <v>10</v>
      </c>
      <c r="K183">
        <v>0</v>
      </c>
      <c r="L183">
        <v>0</v>
      </c>
      <c r="M183">
        <v>0</v>
      </c>
      <c r="N183">
        <v>241.92307692307699</v>
      </c>
      <c r="O183">
        <v>262.69230769230802</v>
      </c>
      <c r="P183">
        <v>241.15384615384599</v>
      </c>
      <c r="Q183" t="s">
        <v>93</v>
      </c>
      <c r="R183" t="s">
        <v>150</v>
      </c>
      <c r="S183" t="s">
        <v>107</v>
      </c>
      <c r="T183">
        <v>15.1460670715389</v>
      </c>
      <c r="U183">
        <v>50</v>
      </c>
      <c r="V183">
        <v>111001036544</v>
      </c>
      <c r="W183">
        <v>1</v>
      </c>
      <c r="X183">
        <v>1</v>
      </c>
      <c r="Y183">
        <v>1</v>
      </c>
      <c r="Z183">
        <v>0</v>
      </c>
      <c r="AA183">
        <v>0</v>
      </c>
      <c r="AB183">
        <v>0</v>
      </c>
      <c r="AC183" t="s">
        <v>110</v>
      </c>
      <c r="AD183">
        <f t="shared" si="10"/>
        <v>3</v>
      </c>
      <c r="AE183">
        <f t="shared" si="11"/>
        <v>1</v>
      </c>
      <c r="AF183">
        <f t="shared" si="12"/>
        <v>1</v>
      </c>
      <c r="AG183">
        <f t="shared" si="13"/>
        <v>1</v>
      </c>
      <c r="AJ183" t="s">
        <v>77</v>
      </c>
      <c r="AT183" t="s">
        <v>84</v>
      </c>
      <c r="AW183" t="s">
        <v>78</v>
      </c>
      <c r="BC183" t="s">
        <v>79</v>
      </c>
      <c r="BK183" t="str">
        <f t="shared" si="14"/>
        <v xml:space="preserve">Olimpiadas STEM / ESMATE_P / PFLE-ATAL / </v>
      </c>
    </row>
    <row r="184" spans="1:63">
      <c r="A184">
        <v>111001036561</v>
      </c>
      <c r="B184" t="s">
        <v>297</v>
      </c>
      <c r="C184" t="s">
        <v>70</v>
      </c>
      <c r="E184" t="s">
        <v>77</v>
      </c>
      <c r="F184" t="s">
        <v>197</v>
      </c>
      <c r="H184">
        <v>52</v>
      </c>
      <c r="I184">
        <v>33</v>
      </c>
      <c r="J184">
        <v>10</v>
      </c>
      <c r="K184">
        <v>5</v>
      </c>
      <c r="L184">
        <v>0</v>
      </c>
      <c r="M184">
        <v>5</v>
      </c>
      <c r="N184">
        <v>235.769230769231</v>
      </c>
      <c r="O184">
        <v>231.92307692307699</v>
      </c>
      <c r="P184">
        <v>238.461538461538</v>
      </c>
      <c r="Q184" t="s">
        <v>73</v>
      </c>
      <c r="R184" t="s">
        <v>150</v>
      </c>
      <c r="S184" t="s">
        <v>103</v>
      </c>
      <c r="T184">
        <v>4.1861737531861403</v>
      </c>
      <c r="U184">
        <v>368</v>
      </c>
      <c r="W184">
        <v>0</v>
      </c>
      <c r="X184">
        <v>0</v>
      </c>
      <c r="Y184">
        <v>1</v>
      </c>
      <c r="Z184">
        <v>0</v>
      </c>
      <c r="AA184">
        <v>0</v>
      </c>
      <c r="AB184">
        <v>0</v>
      </c>
      <c r="AC184" t="s">
        <v>108</v>
      </c>
      <c r="AD184">
        <f t="shared" si="10"/>
        <v>5</v>
      </c>
      <c r="AE184">
        <f t="shared" si="11"/>
        <v>3</v>
      </c>
      <c r="AF184">
        <f t="shared" si="12"/>
        <v>0</v>
      </c>
      <c r="AG184">
        <f t="shared" si="13"/>
        <v>2</v>
      </c>
      <c r="AN184" t="s">
        <v>84</v>
      </c>
      <c r="AQ184" t="s">
        <v>84</v>
      </c>
      <c r="AW184" t="s">
        <v>84</v>
      </c>
      <c r="BB184" t="s">
        <v>79</v>
      </c>
      <c r="BC184" t="s">
        <v>79</v>
      </c>
      <c r="BK184" t="str">
        <f t="shared" si="14"/>
        <v xml:space="preserve">ENAD - Enseñar en el Nivel Adecuado / Nivelación de aprendizajes desde la secundaria / ESMATE_P / FORTALECIMIENTO INFANCIA / PFLE-ATAL / </v>
      </c>
    </row>
    <row r="185" spans="1:63">
      <c r="A185">
        <v>111001036625</v>
      </c>
      <c r="B185" t="s">
        <v>298</v>
      </c>
      <c r="C185" t="s">
        <v>70</v>
      </c>
      <c r="E185" t="s">
        <v>71</v>
      </c>
      <c r="F185" t="s">
        <v>88</v>
      </c>
      <c r="H185">
        <v>19</v>
      </c>
      <c r="I185">
        <v>34</v>
      </c>
      <c r="J185">
        <v>30</v>
      </c>
      <c r="K185">
        <v>15</v>
      </c>
      <c r="L185">
        <v>1</v>
      </c>
      <c r="M185">
        <v>16</v>
      </c>
      <c r="N185">
        <v>266.92307692307702</v>
      </c>
      <c r="O185">
        <v>266.538461538462</v>
      </c>
      <c r="P185">
        <v>270</v>
      </c>
      <c r="Q185" t="s">
        <v>73</v>
      </c>
      <c r="R185" t="s">
        <v>74</v>
      </c>
      <c r="S185" t="s">
        <v>75</v>
      </c>
      <c r="T185">
        <v>15.836605801834899</v>
      </c>
      <c r="U185">
        <v>44</v>
      </c>
      <c r="W185">
        <v>1</v>
      </c>
      <c r="X185">
        <v>0</v>
      </c>
      <c r="Y185">
        <v>0</v>
      </c>
      <c r="Z185">
        <v>0</v>
      </c>
      <c r="AA185">
        <v>1</v>
      </c>
      <c r="AB185">
        <v>0</v>
      </c>
      <c r="AC185" t="s">
        <v>110</v>
      </c>
      <c r="AD185">
        <f t="shared" si="10"/>
        <v>3</v>
      </c>
      <c r="AE185">
        <f t="shared" si="11"/>
        <v>1</v>
      </c>
      <c r="AF185">
        <f t="shared" si="12"/>
        <v>2</v>
      </c>
      <c r="AG185">
        <f t="shared" si="13"/>
        <v>0</v>
      </c>
      <c r="AI185" t="s">
        <v>77</v>
      </c>
      <c r="AJ185" t="s">
        <v>77</v>
      </c>
      <c r="AT185" t="s">
        <v>84</v>
      </c>
      <c r="AW185" t="s">
        <v>78</v>
      </c>
      <c r="BK185" t="str">
        <f t="shared" si="14"/>
        <v xml:space="preserve">Olimpiadas STEM / ESMATE_P / </v>
      </c>
    </row>
    <row r="186" spans="1:63">
      <c r="A186">
        <v>111001036765</v>
      </c>
      <c r="B186" t="s">
        <v>299</v>
      </c>
      <c r="C186" t="s">
        <v>70</v>
      </c>
      <c r="E186" t="s">
        <v>77</v>
      </c>
      <c r="F186" t="s">
        <v>130</v>
      </c>
      <c r="H186">
        <v>48</v>
      </c>
      <c r="I186">
        <v>40</v>
      </c>
      <c r="J186">
        <v>13</v>
      </c>
      <c r="K186">
        <v>0</v>
      </c>
      <c r="L186">
        <v>0</v>
      </c>
      <c r="M186">
        <v>0</v>
      </c>
      <c r="N186">
        <v>244.230769230769</v>
      </c>
      <c r="O186">
        <v>240.769230769231</v>
      </c>
      <c r="P186">
        <v>248.07692307692301</v>
      </c>
      <c r="Q186" t="s">
        <v>73</v>
      </c>
      <c r="R186" t="s">
        <v>102</v>
      </c>
      <c r="S186" t="s">
        <v>103</v>
      </c>
      <c r="T186">
        <v>12.0535450636596</v>
      </c>
      <c r="U186">
        <v>106</v>
      </c>
      <c r="W186">
        <v>0</v>
      </c>
      <c r="X186">
        <v>0</v>
      </c>
      <c r="Y186">
        <v>1</v>
      </c>
      <c r="Z186">
        <v>0</v>
      </c>
      <c r="AA186">
        <v>0</v>
      </c>
      <c r="AB186">
        <v>0</v>
      </c>
      <c r="AC186" t="s">
        <v>108</v>
      </c>
      <c r="AD186">
        <f t="shared" si="10"/>
        <v>5</v>
      </c>
      <c r="AE186">
        <f t="shared" si="11"/>
        <v>3</v>
      </c>
      <c r="AF186">
        <f t="shared" si="12"/>
        <v>1</v>
      </c>
      <c r="AG186">
        <f t="shared" si="13"/>
        <v>1</v>
      </c>
      <c r="AI186" t="s">
        <v>77</v>
      </c>
      <c r="AQ186" t="s">
        <v>84</v>
      </c>
      <c r="AR186" t="s">
        <v>84</v>
      </c>
      <c r="AW186" t="s">
        <v>84</v>
      </c>
      <c r="BC186" t="s">
        <v>79</v>
      </c>
      <c r="BK186" t="str">
        <f t="shared" si="14"/>
        <v xml:space="preserve">Nivelación de aprendizajes desde la secundaria / Acompáñame: Tutorías presenciales / ESMATE_P / PFLE-ATAL / </v>
      </c>
    </row>
    <row r="187" spans="1:63">
      <c r="A187">
        <v>111001036781</v>
      </c>
      <c r="B187" t="s">
        <v>300</v>
      </c>
      <c r="C187" t="s">
        <v>70</v>
      </c>
      <c r="E187" t="s">
        <v>81</v>
      </c>
      <c r="F187" t="s">
        <v>197</v>
      </c>
      <c r="H187">
        <v>20</v>
      </c>
      <c r="I187">
        <v>39</v>
      </c>
      <c r="J187">
        <v>28</v>
      </c>
      <c r="K187">
        <v>12</v>
      </c>
      <c r="L187">
        <v>1</v>
      </c>
      <c r="M187">
        <v>13</v>
      </c>
      <c r="N187">
        <v>266.15384615384602</v>
      </c>
      <c r="O187">
        <v>260</v>
      </c>
      <c r="P187">
        <v>262.69230769230802</v>
      </c>
      <c r="Q187" t="s">
        <v>89</v>
      </c>
      <c r="R187" t="s">
        <v>97</v>
      </c>
      <c r="S187" t="s">
        <v>90</v>
      </c>
      <c r="T187">
        <v>13.1006656513424</v>
      </c>
      <c r="U187">
        <v>88</v>
      </c>
      <c r="W187">
        <v>0</v>
      </c>
      <c r="X187">
        <v>0</v>
      </c>
      <c r="Y187">
        <v>0</v>
      </c>
      <c r="Z187">
        <v>1</v>
      </c>
      <c r="AA187">
        <v>0</v>
      </c>
      <c r="AB187">
        <v>0</v>
      </c>
      <c r="AC187" t="s">
        <v>98</v>
      </c>
      <c r="AD187">
        <f t="shared" si="10"/>
        <v>5</v>
      </c>
      <c r="AE187">
        <f t="shared" si="11"/>
        <v>3</v>
      </c>
      <c r="AF187">
        <f t="shared" si="12"/>
        <v>0</v>
      </c>
      <c r="AG187">
        <f t="shared" si="13"/>
        <v>2</v>
      </c>
      <c r="AO187" t="s">
        <v>84</v>
      </c>
      <c r="AP187" t="s">
        <v>84</v>
      </c>
      <c r="AT187" t="s">
        <v>84</v>
      </c>
      <c r="AW187" t="s">
        <v>78</v>
      </c>
      <c r="BC187" t="s">
        <v>79</v>
      </c>
      <c r="BE187" t="s">
        <v>79</v>
      </c>
      <c r="BK187" t="str">
        <f t="shared" si="14"/>
        <v xml:space="preserve">Ambientes Virtuales para el Aprendizaje  de la Matemáticas (IA o Plataformas) / Manuales de lectura (4°-8°) / Olimpiadas STEM / ESMATE_P / PFLE-ATAL / Acompañamiento diferenciado inglés / </v>
      </c>
    </row>
    <row r="188" spans="1:63">
      <c r="A188">
        <v>111001041459</v>
      </c>
      <c r="B188" t="s">
        <v>301</v>
      </c>
      <c r="C188" t="s">
        <v>70</v>
      </c>
      <c r="E188" t="s">
        <v>81</v>
      </c>
      <c r="F188" t="s">
        <v>185</v>
      </c>
      <c r="H188">
        <v>29</v>
      </c>
      <c r="I188">
        <v>44</v>
      </c>
      <c r="J188">
        <v>16</v>
      </c>
      <c r="K188">
        <v>11</v>
      </c>
      <c r="L188">
        <v>0</v>
      </c>
      <c r="M188">
        <v>11</v>
      </c>
      <c r="N188">
        <v>266.92307692307702</v>
      </c>
      <c r="O188">
        <v>260.769230769231</v>
      </c>
      <c r="P188">
        <v>255.38461538461499</v>
      </c>
      <c r="Q188" t="s">
        <v>93</v>
      </c>
      <c r="R188" t="s">
        <v>102</v>
      </c>
      <c r="S188" t="s">
        <v>107</v>
      </c>
      <c r="T188">
        <v>11.0955822199214</v>
      </c>
      <c r="U188">
        <v>141</v>
      </c>
      <c r="W188">
        <v>0</v>
      </c>
      <c r="X188">
        <v>0</v>
      </c>
      <c r="Y188">
        <v>0</v>
      </c>
      <c r="Z188">
        <v>1</v>
      </c>
      <c r="AA188">
        <v>0</v>
      </c>
      <c r="AB188">
        <v>0</v>
      </c>
      <c r="AC188" t="s">
        <v>98</v>
      </c>
      <c r="AD188">
        <f t="shared" si="10"/>
        <v>6</v>
      </c>
      <c r="AE188">
        <f t="shared" si="11"/>
        <v>3</v>
      </c>
      <c r="AF188">
        <f t="shared" si="12"/>
        <v>0</v>
      </c>
      <c r="AG188">
        <f t="shared" si="13"/>
        <v>3</v>
      </c>
      <c r="AO188" t="s">
        <v>84</v>
      </c>
      <c r="AT188" t="s">
        <v>84</v>
      </c>
      <c r="AV188" t="s">
        <v>84</v>
      </c>
      <c r="AW188" t="s">
        <v>78</v>
      </c>
      <c r="BA188" t="s">
        <v>79</v>
      </c>
      <c r="BC188" t="s">
        <v>79</v>
      </c>
      <c r="BE188" t="s">
        <v>79</v>
      </c>
      <c r="BK188" t="str">
        <f t="shared" si="14"/>
        <v xml:space="preserve">Ambientes Virtuales para el Aprendizaje  de la Matemáticas (IA o Plataformas) / Olimpiadas STEM / Prest-Math para la enseñanza de las matemáticas_P / ESMATE_P / NIDOS -  FORTALECIMIENTO  / PFLE-ATAL / Acompañamiento diferenciado inglés / </v>
      </c>
    </row>
    <row r="189" spans="1:63">
      <c r="A189">
        <v>111001041475</v>
      </c>
      <c r="B189" t="s">
        <v>302</v>
      </c>
      <c r="C189" t="s">
        <v>70</v>
      </c>
      <c r="E189" t="s">
        <v>71</v>
      </c>
      <c r="F189" t="s">
        <v>82</v>
      </c>
      <c r="H189">
        <v>8</v>
      </c>
      <c r="I189">
        <v>23</v>
      </c>
      <c r="J189">
        <v>42</v>
      </c>
      <c r="K189">
        <v>23</v>
      </c>
      <c r="L189">
        <v>4</v>
      </c>
      <c r="M189">
        <v>27</v>
      </c>
      <c r="N189">
        <v>270.37794575366797</v>
      </c>
      <c r="O189">
        <v>275.598991172762</v>
      </c>
      <c r="P189">
        <v>275.38461538461502</v>
      </c>
      <c r="Q189" t="s">
        <v>89</v>
      </c>
      <c r="R189" t="s">
        <v>74</v>
      </c>
      <c r="S189" t="s">
        <v>90</v>
      </c>
      <c r="T189">
        <v>7.8616643458261697</v>
      </c>
      <c r="U189">
        <v>264</v>
      </c>
      <c r="W189">
        <v>0</v>
      </c>
      <c r="X189">
        <v>0</v>
      </c>
      <c r="Y189">
        <v>0</v>
      </c>
      <c r="Z189">
        <v>0</v>
      </c>
      <c r="AA189">
        <v>1</v>
      </c>
      <c r="AB189">
        <v>0</v>
      </c>
      <c r="AC189" t="s">
        <v>76</v>
      </c>
      <c r="AD189">
        <f t="shared" si="10"/>
        <v>5</v>
      </c>
      <c r="AE189">
        <f t="shared" si="11"/>
        <v>0</v>
      </c>
      <c r="AF189">
        <f t="shared" si="12"/>
        <v>4</v>
      </c>
      <c r="AG189">
        <f t="shared" si="13"/>
        <v>1</v>
      </c>
      <c r="AH189" t="s">
        <v>77</v>
      </c>
      <c r="AI189" t="s">
        <v>77</v>
      </c>
      <c r="AJ189" t="s">
        <v>77</v>
      </c>
      <c r="AL189" t="s">
        <v>77</v>
      </c>
      <c r="AW189" t="s">
        <v>78</v>
      </c>
      <c r="BH189" t="s">
        <v>79</v>
      </c>
      <c r="BK189" t="str">
        <f t="shared" si="14"/>
        <v xml:space="preserve">ESMATE_P / Modelo educativo bilingüe (inglés-francés) / </v>
      </c>
    </row>
    <row r="190" spans="1:63">
      <c r="A190">
        <v>111001041556</v>
      </c>
      <c r="B190" t="s">
        <v>303</v>
      </c>
      <c r="C190" t="s">
        <v>70</v>
      </c>
      <c r="E190" t="s">
        <v>81</v>
      </c>
      <c r="F190" t="s">
        <v>182</v>
      </c>
      <c r="H190">
        <v>35</v>
      </c>
      <c r="I190">
        <v>35</v>
      </c>
      <c r="J190">
        <v>24</v>
      </c>
      <c r="K190">
        <v>6</v>
      </c>
      <c r="L190">
        <v>0</v>
      </c>
      <c r="M190">
        <v>6</v>
      </c>
      <c r="N190">
        <v>255.40133779264201</v>
      </c>
      <c r="O190">
        <v>258.95225464190997</v>
      </c>
      <c r="P190">
        <v>242.254901960784</v>
      </c>
      <c r="Q190" t="s">
        <v>93</v>
      </c>
      <c r="R190" t="s">
        <v>150</v>
      </c>
      <c r="S190" t="s">
        <v>107</v>
      </c>
      <c r="T190">
        <v>9.3319400074046097</v>
      </c>
      <c r="U190">
        <v>210</v>
      </c>
      <c r="W190">
        <v>0</v>
      </c>
      <c r="X190">
        <v>0</v>
      </c>
      <c r="Y190">
        <v>0</v>
      </c>
      <c r="Z190">
        <v>1</v>
      </c>
      <c r="AA190">
        <v>0</v>
      </c>
      <c r="AB190">
        <v>0</v>
      </c>
      <c r="AC190" t="s">
        <v>98</v>
      </c>
      <c r="AD190">
        <f t="shared" si="10"/>
        <v>6</v>
      </c>
      <c r="AE190">
        <f t="shared" si="11"/>
        <v>3</v>
      </c>
      <c r="AF190">
        <f t="shared" si="12"/>
        <v>0</v>
      </c>
      <c r="AG190">
        <f t="shared" si="13"/>
        <v>3</v>
      </c>
      <c r="AO190" t="s">
        <v>84</v>
      </c>
      <c r="AT190" t="s">
        <v>84</v>
      </c>
      <c r="AV190" t="s">
        <v>84</v>
      </c>
      <c r="AW190" t="s">
        <v>78</v>
      </c>
      <c r="BC190" t="s">
        <v>79</v>
      </c>
      <c r="BD190" t="s">
        <v>79</v>
      </c>
      <c r="BE190" t="s">
        <v>79</v>
      </c>
      <c r="BK190" t="str">
        <f t="shared" si="14"/>
        <v xml:space="preserve">Ambientes Virtuales para el Aprendizaje  de la Matemáticas (IA o Plataformas) / Olimpiadas STEM / Prest-Math para la enseñanza de las matemáticas_P / ESMATE_P / PFLE-ATAL / Nuevo modelo de la media / Ruta de Acompañamiento Integral / Acompañamiento diferenciado inglés / </v>
      </c>
    </row>
    <row r="191" spans="1:63">
      <c r="A191">
        <v>111001041599</v>
      </c>
      <c r="B191" t="s">
        <v>304</v>
      </c>
      <c r="C191" t="s">
        <v>70</v>
      </c>
      <c r="D191" t="s">
        <v>146</v>
      </c>
      <c r="F191" t="s">
        <v>106</v>
      </c>
      <c r="G191" t="s">
        <v>146</v>
      </c>
      <c r="T191">
        <v>8.2484144528397891</v>
      </c>
      <c r="U191">
        <v>244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 t="s">
        <v>148</v>
      </c>
      <c r="AD191">
        <f t="shared" si="10"/>
        <v>5</v>
      </c>
      <c r="AE191">
        <f t="shared" si="11"/>
        <v>3</v>
      </c>
      <c r="AF191">
        <f t="shared" si="12"/>
        <v>1</v>
      </c>
      <c r="AG191">
        <f t="shared" si="13"/>
        <v>1</v>
      </c>
      <c r="AI191" t="s">
        <v>77</v>
      </c>
      <c r="AT191" t="s">
        <v>84</v>
      </c>
      <c r="AU191" t="s">
        <v>84</v>
      </c>
      <c r="AW191" t="s">
        <v>84</v>
      </c>
      <c r="BC191" t="s">
        <v>79</v>
      </c>
      <c r="BK191" t="str">
        <f t="shared" si="14"/>
        <v xml:space="preserve">Olimpiadas STEM / EVALUACIÓN FORMATIVA / ESMATE_P / PFLE-ATAL / </v>
      </c>
    </row>
    <row r="192" spans="1:63">
      <c r="A192">
        <v>111001041611</v>
      </c>
      <c r="B192" t="s">
        <v>305</v>
      </c>
      <c r="C192" t="s">
        <v>70</v>
      </c>
      <c r="E192" t="s">
        <v>81</v>
      </c>
      <c r="F192" t="s">
        <v>130</v>
      </c>
      <c r="H192">
        <v>38</v>
      </c>
      <c r="I192">
        <v>35</v>
      </c>
      <c r="J192">
        <v>26</v>
      </c>
      <c r="K192">
        <v>1</v>
      </c>
      <c r="L192">
        <v>0</v>
      </c>
      <c r="M192">
        <v>1</v>
      </c>
      <c r="N192">
        <v>251.92307692307699</v>
      </c>
      <c r="O192">
        <v>256.538461538462</v>
      </c>
      <c r="P192">
        <v>266.538461538462</v>
      </c>
      <c r="Q192" t="s">
        <v>73</v>
      </c>
      <c r="R192" t="s">
        <v>97</v>
      </c>
      <c r="S192" t="s">
        <v>75</v>
      </c>
      <c r="T192">
        <v>13.1158480821877</v>
      </c>
      <c r="U192">
        <v>87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1</v>
      </c>
      <c r="AC192" t="s">
        <v>83</v>
      </c>
      <c r="AD192">
        <f t="shared" si="10"/>
        <v>5</v>
      </c>
      <c r="AE192">
        <f t="shared" si="11"/>
        <v>1</v>
      </c>
      <c r="AF192">
        <f t="shared" si="12"/>
        <v>1</v>
      </c>
      <c r="AG192">
        <f t="shared" si="13"/>
        <v>3</v>
      </c>
      <c r="AI192" t="s">
        <v>77</v>
      </c>
      <c r="AO192" t="s">
        <v>84</v>
      </c>
      <c r="AW192" t="s">
        <v>78</v>
      </c>
      <c r="BC192" t="s">
        <v>79</v>
      </c>
      <c r="BD192" t="s">
        <v>79</v>
      </c>
      <c r="BE192" t="s">
        <v>79</v>
      </c>
      <c r="BK192" t="str">
        <f t="shared" si="14"/>
        <v xml:space="preserve">Ambientes Virtuales para el Aprendizaje  de la Matemáticas (IA o Plataformas) / ESMATE_P / PFLE-ATAL / Nuevo modelo de la media / Ruta de Acompañamiento Integral / Acompañamiento diferenciado inglés / </v>
      </c>
    </row>
    <row r="193" spans="1:63">
      <c r="A193">
        <v>111001044270</v>
      </c>
      <c r="B193" t="s">
        <v>306</v>
      </c>
      <c r="C193" t="s">
        <v>70</v>
      </c>
      <c r="E193" t="s">
        <v>81</v>
      </c>
      <c r="F193" t="s">
        <v>182</v>
      </c>
      <c r="H193">
        <v>47</v>
      </c>
      <c r="I193">
        <v>43</v>
      </c>
      <c r="J193">
        <v>4</v>
      </c>
      <c r="K193">
        <v>4</v>
      </c>
      <c r="L193">
        <v>1</v>
      </c>
      <c r="M193">
        <v>5</v>
      </c>
      <c r="N193">
        <v>247.30769230769201</v>
      </c>
      <c r="O193">
        <v>248.84615384615401</v>
      </c>
      <c r="P193">
        <v>247.30769230769201</v>
      </c>
      <c r="Q193" t="s">
        <v>89</v>
      </c>
      <c r="R193" t="s">
        <v>102</v>
      </c>
      <c r="S193" t="s">
        <v>107</v>
      </c>
      <c r="T193">
        <v>20.0314297149867</v>
      </c>
      <c r="U193">
        <v>15</v>
      </c>
      <c r="W193">
        <v>1</v>
      </c>
      <c r="X193">
        <v>0</v>
      </c>
      <c r="Y193">
        <v>0</v>
      </c>
      <c r="Z193">
        <v>1</v>
      </c>
      <c r="AA193">
        <v>0</v>
      </c>
      <c r="AB193">
        <v>0</v>
      </c>
      <c r="AC193" t="s">
        <v>110</v>
      </c>
      <c r="AD193">
        <f t="shared" si="10"/>
        <v>3</v>
      </c>
      <c r="AE193">
        <f t="shared" si="11"/>
        <v>1</v>
      </c>
      <c r="AF193">
        <f t="shared" si="12"/>
        <v>0</v>
      </c>
      <c r="AG193">
        <f t="shared" si="13"/>
        <v>2</v>
      </c>
      <c r="AT193" t="s">
        <v>84</v>
      </c>
      <c r="AW193" t="s">
        <v>78</v>
      </c>
      <c r="BC193" t="s">
        <v>79</v>
      </c>
      <c r="BD193" t="s">
        <v>79</v>
      </c>
      <c r="BK193" t="str">
        <f t="shared" si="14"/>
        <v xml:space="preserve">Olimpiadas STEM / ESMATE_P / PFLE-ATAL / Nuevo modelo de la media / Ruta de Acompañamiento Integral / </v>
      </c>
    </row>
    <row r="194" spans="1:63">
      <c r="A194">
        <v>111001044385</v>
      </c>
      <c r="B194" t="s">
        <v>307</v>
      </c>
      <c r="C194" t="s">
        <v>70</v>
      </c>
      <c r="E194" t="s">
        <v>81</v>
      </c>
      <c r="F194" t="s">
        <v>197</v>
      </c>
      <c r="H194">
        <v>32</v>
      </c>
      <c r="I194">
        <v>35</v>
      </c>
      <c r="J194">
        <v>25</v>
      </c>
      <c r="K194">
        <v>8</v>
      </c>
      <c r="L194">
        <v>0</v>
      </c>
      <c r="M194">
        <v>8</v>
      </c>
      <c r="N194">
        <v>251.738072054528</v>
      </c>
      <c r="O194">
        <v>258.44333181611302</v>
      </c>
      <c r="P194">
        <v>270.387129210659</v>
      </c>
      <c r="Q194" t="s">
        <v>73</v>
      </c>
      <c r="R194" t="s">
        <v>74</v>
      </c>
      <c r="S194" t="s">
        <v>75</v>
      </c>
      <c r="T194">
        <v>9.5796669042568006</v>
      </c>
      <c r="U194">
        <v>198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1</v>
      </c>
      <c r="AC194" t="s">
        <v>83</v>
      </c>
      <c r="AD194">
        <f t="shared" si="10"/>
        <v>5</v>
      </c>
      <c r="AE194">
        <f t="shared" si="11"/>
        <v>1</v>
      </c>
      <c r="AF194">
        <f t="shared" si="12"/>
        <v>2</v>
      </c>
      <c r="AG194">
        <f t="shared" si="13"/>
        <v>2</v>
      </c>
      <c r="AH194" t="s">
        <v>77</v>
      </c>
      <c r="AI194" t="s">
        <v>77</v>
      </c>
      <c r="AT194" t="s">
        <v>84</v>
      </c>
      <c r="AW194" t="s">
        <v>78</v>
      </c>
      <c r="BC194" t="s">
        <v>79</v>
      </c>
      <c r="BE194" t="s">
        <v>79</v>
      </c>
      <c r="BK194" t="str">
        <f t="shared" si="14"/>
        <v xml:space="preserve">Olimpiadas STEM / ESMATE_P / PFLE-ATAL / Acompañamiento diferenciado inglés / </v>
      </c>
    </row>
    <row r="195" spans="1:63">
      <c r="A195">
        <v>111001044806</v>
      </c>
      <c r="B195" t="s">
        <v>308</v>
      </c>
      <c r="C195" t="s">
        <v>70</v>
      </c>
      <c r="E195" t="s">
        <v>81</v>
      </c>
      <c r="F195" t="s">
        <v>86</v>
      </c>
      <c r="H195">
        <v>27</v>
      </c>
      <c r="I195">
        <v>42</v>
      </c>
      <c r="J195">
        <v>18</v>
      </c>
      <c r="K195">
        <v>11</v>
      </c>
      <c r="L195">
        <v>2</v>
      </c>
      <c r="M195">
        <v>13</v>
      </c>
      <c r="N195">
        <v>255</v>
      </c>
      <c r="O195">
        <v>250.38461538461499</v>
      </c>
      <c r="P195">
        <v>269.230769230769</v>
      </c>
      <c r="Q195" t="s">
        <v>73</v>
      </c>
      <c r="R195" t="s">
        <v>74</v>
      </c>
      <c r="S195" t="s">
        <v>75</v>
      </c>
      <c r="T195">
        <v>6.1463920839002402</v>
      </c>
      <c r="U195">
        <v>324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1</v>
      </c>
      <c r="AC195" t="s">
        <v>83</v>
      </c>
      <c r="AD195">
        <f t="shared" ref="AD195:AD258" si="15">SUM(AE195:AG195)</f>
        <v>5</v>
      </c>
      <c r="AE195">
        <f t="shared" ref="AE195:AE258" si="16">COUNTIF($AH195:$CM195,"P")</f>
        <v>1</v>
      </c>
      <c r="AF195">
        <f t="shared" ref="AF195:AF258" si="17">COUNTIF($AH195:$CM195,"C")</f>
        <v>1</v>
      </c>
      <c r="AG195">
        <f t="shared" ref="AG195:AG258" si="18">COUNTIF($AH195:$CM195,"F")</f>
        <v>3</v>
      </c>
      <c r="AI195" t="s">
        <v>77</v>
      </c>
      <c r="AO195" t="s">
        <v>84</v>
      </c>
      <c r="AW195" t="s">
        <v>78</v>
      </c>
      <c r="AX195" t="s">
        <v>79</v>
      </c>
      <c r="BC195" t="s">
        <v>79</v>
      </c>
      <c r="BD195" t="s">
        <v>79</v>
      </c>
      <c r="BK195" t="str">
        <f t="shared" si="14"/>
        <v xml:space="preserve">Ambientes Virtuales para el Aprendizaje  de la Matemáticas (IA o Plataformas) / ESMATE_P / PFLE-ATAL / Nuevo modelo de la media / Ruta de Acompañamiento Integral / </v>
      </c>
    </row>
    <row r="196" spans="1:63">
      <c r="A196">
        <v>111001045225</v>
      </c>
      <c r="B196" t="s">
        <v>309</v>
      </c>
      <c r="C196" t="s">
        <v>70</v>
      </c>
      <c r="E196" t="s">
        <v>81</v>
      </c>
      <c r="F196" t="s">
        <v>101</v>
      </c>
      <c r="H196">
        <v>32</v>
      </c>
      <c r="I196">
        <v>38</v>
      </c>
      <c r="J196">
        <v>21</v>
      </c>
      <c r="K196">
        <v>8</v>
      </c>
      <c r="L196">
        <v>1</v>
      </c>
      <c r="M196">
        <v>9</v>
      </c>
      <c r="N196">
        <v>246.94312796208499</v>
      </c>
      <c r="O196">
        <v>254.859531772575</v>
      </c>
      <c r="P196">
        <v>260.63714063714099</v>
      </c>
      <c r="Q196" t="s">
        <v>73</v>
      </c>
      <c r="R196" t="s">
        <v>97</v>
      </c>
      <c r="S196" t="s">
        <v>75</v>
      </c>
      <c r="T196">
        <v>10.2456616334755</v>
      </c>
      <c r="U196">
        <v>170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1</v>
      </c>
      <c r="AC196" t="s">
        <v>83</v>
      </c>
      <c r="AD196">
        <f t="shared" si="15"/>
        <v>5</v>
      </c>
      <c r="AE196">
        <f t="shared" si="16"/>
        <v>1</v>
      </c>
      <c r="AF196">
        <f t="shared" si="17"/>
        <v>3</v>
      </c>
      <c r="AG196">
        <f t="shared" si="18"/>
        <v>1</v>
      </c>
      <c r="AH196" t="s">
        <v>77</v>
      </c>
      <c r="AI196" t="s">
        <v>77</v>
      </c>
      <c r="AJ196" t="s">
        <v>77</v>
      </c>
      <c r="AV196" t="s">
        <v>84</v>
      </c>
      <c r="AW196" t="s">
        <v>78</v>
      </c>
      <c r="BC196" t="s">
        <v>79</v>
      </c>
      <c r="BK196" t="str">
        <f t="shared" ref="BK196:BK259" si="19">IF(AN196="","",AN$1&amp;" / ")&amp;IF(AO196="","",AO$1&amp;" / ")&amp;IF(AP196="","",AP$1&amp;" / ")&amp;IF(AQ196="","",AQ$1&amp;" / ")&amp;IF(AR196="","",AR$1&amp;" / ")&amp;IF(AS196="","",AS$1&amp;" / ")&amp;IF(AT196="","",AT$1&amp;" / ")&amp;IF(AU196="","",AU$1&amp;" / ")&amp;IF(AV196="","",AV$1&amp;" / ")&amp;IF(AW196="","",AW$1&amp;" / ")&amp;IF(AZ196="","",AZ$1&amp;" / ")&amp;IF(BA196="","",BA$1&amp;" / ")&amp;IF(BB196="","",BB$1&amp;" / ")&amp;IF(BC196="","",BC$1&amp;" / ")&amp;IF(BD196="","",BD$1&amp;" / ")&amp;IF(BE196="","",BE$1&amp;" / ")&amp;IF(BF196="","",BF$1&amp;" / ")&amp;IF(BG196="","",BG$1&amp;" / ")&amp;IF(BH196="","",BH$1&amp;" / ")&amp;IF(AAI196="","",AAI$1&amp;" / ")&amp;IF(AAJ196="","",AAJ$1&amp;" / ")</f>
        <v xml:space="preserve">Prest-Math para la enseñanza de las matemáticas_P / ESMATE_P / PFLE-ATAL / </v>
      </c>
    </row>
    <row r="197" spans="1:63">
      <c r="A197">
        <v>111001045535</v>
      </c>
      <c r="B197" t="s">
        <v>310</v>
      </c>
      <c r="C197" t="s">
        <v>70</v>
      </c>
      <c r="E197" t="s">
        <v>71</v>
      </c>
      <c r="F197" t="s">
        <v>72</v>
      </c>
      <c r="H197">
        <v>3</v>
      </c>
      <c r="I197">
        <v>18</v>
      </c>
      <c r="J197">
        <v>39</v>
      </c>
      <c r="K197">
        <v>34</v>
      </c>
      <c r="L197">
        <v>6</v>
      </c>
      <c r="M197">
        <v>40</v>
      </c>
      <c r="N197">
        <v>285</v>
      </c>
      <c r="O197">
        <v>279.230769230769</v>
      </c>
      <c r="P197">
        <v>280</v>
      </c>
      <c r="Q197" t="s">
        <v>89</v>
      </c>
      <c r="R197" t="s">
        <v>94</v>
      </c>
      <c r="S197" t="s">
        <v>90</v>
      </c>
      <c r="T197">
        <v>16.619024509288799</v>
      </c>
      <c r="U197">
        <v>32</v>
      </c>
      <c r="W197">
        <v>1</v>
      </c>
      <c r="X197">
        <v>0</v>
      </c>
      <c r="Y197">
        <v>0</v>
      </c>
      <c r="Z197">
        <v>0</v>
      </c>
      <c r="AA197">
        <v>1</v>
      </c>
      <c r="AB197">
        <v>0</v>
      </c>
      <c r="AC197" t="s">
        <v>110</v>
      </c>
      <c r="AD197">
        <f t="shared" si="15"/>
        <v>4</v>
      </c>
      <c r="AE197">
        <f t="shared" si="16"/>
        <v>1</v>
      </c>
      <c r="AF197">
        <f t="shared" si="17"/>
        <v>1</v>
      </c>
      <c r="AG197">
        <f t="shared" si="18"/>
        <v>2</v>
      </c>
      <c r="AJ197" t="s">
        <v>77</v>
      </c>
      <c r="AT197" t="s">
        <v>84</v>
      </c>
      <c r="AW197" t="s">
        <v>78</v>
      </c>
      <c r="BA197" t="s">
        <v>79</v>
      </c>
      <c r="BH197" t="s">
        <v>79</v>
      </c>
      <c r="BK197" t="str">
        <f t="shared" si="19"/>
        <v xml:space="preserve">Olimpiadas STEM / ESMATE_P / NIDOS -  FORTALECIMIENTO  / Modelo educativo bilingüe (inglés-francés) / </v>
      </c>
    </row>
    <row r="198" spans="1:63">
      <c r="A198">
        <v>111001045705</v>
      </c>
      <c r="B198" t="s">
        <v>311</v>
      </c>
      <c r="C198" t="s">
        <v>70</v>
      </c>
      <c r="E198" t="s">
        <v>81</v>
      </c>
      <c r="F198" t="s">
        <v>182</v>
      </c>
      <c r="H198">
        <v>39</v>
      </c>
      <c r="I198">
        <v>38</v>
      </c>
      <c r="J198">
        <v>16</v>
      </c>
      <c r="K198">
        <v>7</v>
      </c>
      <c r="L198">
        <v>0</v>
      </c>
      <c r="M198">
        <v>7</v>
      </c>
      <c r="N198">
        <v>255.769230769231</v>
      </c>
      <c r="O198">
        <v>251.92307692307699</v>
      </c>
      <c r="P198">
        <v>264.230769230769</v>
      </c>
      <c r="Q198" t="s">
        <v>73</v>
      </c>
      <c r="R198" t="s">
        <v>97</v>
      </c>
      <c r="S198" t="s">
        <v>75</v>
      </c>
      <c r="T198">
        <v>14.0608739628068</v>
      </c>
      <c r="U198">
        <v>64</v>
      </c>
      <c r="W198">
        <v>1</v>
      </c>
      <c r="X198">
        <v>0</v>
      </c>
      <c r="Y198">
        <v>0</v>
      </c>
      <c r="Z198">
        <v>0</v>
      </c>
      <c r="AA198">
        <v>0</v>
      </c>
      <c r="AB198">
        <v>1</v>
      </c>
      <c r="AC198" t="s">
        <v>110</v>
      </c>
      <c r="AD198">
        <f t="shared" si="15"/>
        <v>3</v>
      </c>
      <c r="AE198">
        <f t="shared" si="16"/>
        <v>1</v>
      </c>
      <c r="AF198">
        <f t="shared" si="17"/>
        <v>1</v>
      </c>
      <c r="AG198">
        <f t="shared" si="18"/>
        <v>1</v>
      </c>
      <c r="AJ198" t="s">
        <v>77</v>
      </c>
      <c r="AT198" t="s">
        <v>84</v>
      </c>
      <c r="AW198" t="s">
        <v>78</v>
      </c>
      <c r="AX198" t="s">
        <v>79</v>
      </c>
      <c r="BK198" t="str">
        <f t="shared" si="19"/>
        <v xml:space="preserve">Olimpiadas STEM / ESMATE_P / </v>
      </c>
    </row>
    <row r="199" spans="1:63">
      <c r="A199">
        <v>111001045730</v>
      </c>
      <c r="B199" t="s">
        <v>312</v>
      </c>
      <c r="C199" t="s">
        <v>70</v>
      </c>
      <c r="E199" t="s">
        <v>81</v>
      </c>
      <c r="F199" t="s">
        <v>197</v>
      </c>
      <c r="H199">
        <v>20</v>
      </c>
      <c r="I199">
        <v>50</v>
      </c>
      <c r="J199">
        <v>21</v>
      </c>
      <c r="K199">
        <v>9</v>
      </c>
      <c r="L199">
        <v>0</v>
      </c>
      <c r="M199">
        <v>9</v>
      </c>
      <c r="N199">
        <v>262.31516056758801</v>
      </c>
      <c r="O199">
        <v>252.92778649921499</v>
      </c>
      <c r="P199">
        <v>270.666939443535</v>
      </c>
      <c r="Q199" t="s">
        <v>73</v>
      </c>
      <c r="R199" t="s">
        <v>74</v>
      </c>
      <c r="S199" t="s">
        <v>75</v>
      </c>
      <c r="T199">
        <v>11.2967003000246</v>
      </c>
      <c r="U199">
        <v>133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1</v>
      </c>
      <c r="AC199" t="s">
        <v>83</v>
      </c>
      <c r="AD199">
        <f t="shared" si="15"/>
        <v>5</v>
      </c>
      <c r="AE199">
        <f t="shared" si="16"/>
        <v>1</v>
      </c>
      <c r="AF199">
        <f t="shared" si="17"/>
        <v>1</v>
      </c>
      <c r="AG199">
        <f t="shared" si="18"/>
        <v>3</v>
      </c>
      <c r="AI199" t="s">
        <v>77</v>
      </c>
      <c r="AO199" t="s">
        <v>84</v>
      </c>
      <c r="AW199" t="s">
        <v>78</v>
      </c>
      <c r="BC199" t="s">
        <v>79</v>
      </c>
      <c r="BD199" t="s">
        <v>79</v>
      </c>
      <c r="BE199" t="s">
        <v>79</v>
      </c>
      <c r="BK199" t="str">
        <f t="shared" si="19"/>
        <v xml:space="preserve">Ambientes Virtuales para el Aprendizaje  de la Matemáticas (IA o Plataformas) / ESMATE_P / PFLE-ATAL / Nuevo modelo de la media / Ruta de Acompañamiento Integral / Acompañamiento diferenciado inglés / </v>
      </c>
    </row>
    <row r="200" spans="1:63">
      <c r="A200">
        <v>111001046299</v>
      </c>
      <c r="B200" t="s">
        <v>313</v>
      </c>
      <c r="C200" t="s">
        <v>70</v>
      </c>
      <c r="E200" t="s">
        <v>71</v>
      </c>
      <c r="F200" t="s">
        <v>88</v>
      </c>
      <c r="H200">
        <v>17</v>
      </c>
      <c r="I200">
        <v>25</v>
      </c>
      <c r="J200">
        <v>40</v>
      </c>
      <c r="K200">
        <v>13</v>
      </c>
      <c r="L200">
        <v>5</v>
      </c>
      <c r="M200">
        <v>18</v>
      </c>
      <c r="N200">
        <v>272.395676219206</v>
      </c>
      <c r="O200">
        <v>276.33136094674597</v>
      </c>
      <c r="P200">
        <v>274.74696356275302</v>
      </c>
      <c r="Q200" t="s">
        <v>89</v>
      </c>
      <c r="R200" t="s">
        <v>74</v>
      </c>
      <c r="S200" t="s">
        <v>90</v>
      </c>
      <c r="T200">
        <v>11.888900727762501</v>
      </c>
      <c r="U200">
        <v>113</v>
      </c>
      <c r="W200">
        <v>0</v>
      </c>
      <c r="X200">
        <v>0</v>
      </c>
      <c r="Y200">
        <v>0</v>
      </c>
      <c r="Z200">
        <v>0</v>
      </c>
      <c r="AA200">
        <v>1</v>
      </c>
      <c r="AB200">
        <v>0</v>
      </c>
      <c r="AC200" t="s">
        <v>76</v>
      </c>
      <c r="AD200">
        <f t="shared" si="15"/>
        <v>5</v>
      </c>
      <c r="AE200">
        <f t="shared" si="16"/>
        <v>0</v>
      </c>
      <c r="AF200">
        <f t="shared" si="17"/>
        <v>2</v>
      </c>
      <c r="AG200">
        <f t="shared" si="18"/>
        <v>3</v>
      </c>
      <c r="AI200" t="s">
        <v>77</v>
      </c>
      <c r="AJ200" t="s">
        <v>77</v>
      </c>
      <c r="AW200" t="s">
        <v>78</v>
      </c>
      <c r="AX200" t="s">
        <v>79</v>
      </c>
      <c r="BD200" t="s">
        <v>79</v>
      </c>
      <c r="BE200" t="s">
        <v>79</v>
      </c>
      <c r="BK200" t="str">
        <f t="shared" si="19"/>
        <v xml:space="preserve">ESMATE_P / Nuevo modelo de la media / Ruta de Acompañamiento Integral / Acompañamiento diferenciado inglés / </v>
      </c>
    </row>
    <row r="201" spans="1:63">
      <c r="A201">
        <v>111001046477</v>
      </c>
      <c r="B201" t="s">
        <v>314</v>
      </c>
      <c r="C201" t="s">
        <v>70</v>
      </c>
      <c r="E201" t="s">
        <v>81</v>
      </c>
      <c r="F201" t="s">
        <v>106</v>
      </c>
      <c r="H201">
        <v>22</v>
      </c>
      <c r="I201">
        <v>40</v>
      </c>
      <c r="J201">
        <v>24</v>
      </c>
      <c r="K201">
        <v>12</v>
      </c>
      <c r="L201">
        <v>2</v>
      </c>
      <c r="M201">
        <v>14</v>
      </c>
      <c r="N201">
        <v>258.461538461538</v>
      </c>
      <c r="O201">
        <v>264.230769230769</v>
      </c>
      <c r="P201">
        <v>273.07692307692298</v>
      </c>
      <c r="Q201" t="s">
        <v>73</v>
      </c>
      <c r="R201" t="s">
        <v>74</v>
      </c>
      <c r="S201" t="s">
        <v>75</v>
      </c>
      <c r="T201">
        <v>4.0437192918695697</v>
      </c>
      <c r="U201">
        <v>370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1</v>
      </c>
      <c r="AC201" t="s">
        <v>83</v>
      </c>
      <c r="AD201">
        <f t="shared" si="15"/>
        <v>5</v>
      </c>
      <c r="AE201">
        <f t="shared" si="16"/>
        <v>1</v>
      </c>
      <c r="AF201">
        <f t="shared" si="17"/>
        <v>2</v>
      </c>
      <c r="AG201">
        <f t="shared" si="18"/>
        <v>2</v>
      </c>
      <c r="AI201" t="s">
        <v>77</v>
      </c>
      <c r="AJ201" t="s">
        <v>77</v>
      </c>
      <c r="AV201" t="s">
        <v>84</v>
      </c>
      <c r="AW201" t="s">
        <v>78</v>
      </c>
      <c r="BC201" t="s">
        <v>79</v>
      </c>
      <c r="BJ201" t="s">
        <v>79</v>
      </c>
      <c r="BK201" t="str">
        <f t="shared" si="19"/>
        <v xml:space="preserve">Prest-Math para la enseñanza de las matemáticas_P / ESMATE_P / PFLE-ATAL / </v>
      </c>
    </row>
    <row r="202" spans="1:63">
      <c r="A202">
        <v>111001046485</v>
      </c>
      <c r="B202" t="s">
        <v>315</v>
      </c>
      <c r="C202" t="s">
        <v>70</v>
      </c>
      <c r="E202" t="s">
        <v>81</v>
      </c>
      <c r="F202" t="s">
        <v>182</v>
      </c>
      <c r="H202">
        <v>34</v>
      </c>
      <c r="I202">
        <v>45</v>
      </c>
      <c r="J202">
        <v>14</v>
      </c>
      <c r="K202">
        <v>8</v>
      </c>
      <c r="L202">
        <v>0</v>
      </c>
      <c r="M202">
        <v>8</v>
      </c>
      <c r="N202">
        <v>248.88111888111899</v>
      </c>
      <c r="O202">
        <v>248.42809364548501</v>
      </c>
      <c r="P202">
        <v>250.578827113481</v>
      </c>
      <c r="Q202" t="s">
        <v>89</v>
      </c>
      <c r="R202" t="s">
        <v>102</v>
      </c>
      <c r="S202" t="s">
        <v>107</v>
      </c>
      <c r="T202">
        <v>11.790026238771301</v>
      </c>
      <c r="U202">
        <v>117</v>
      </c>
      <c r="W202">
        <v>0</v>
      </c>
      <c r="X202">
        <v>0</v>
      </c>
      <c r="Y202">
        <v>0</v>
      </c>
      <c r="Z202">
        <v>1</v>
      </c>
      <c r="AA202">
        <v>0</v>
      </c>
      <c r="AB202">
        <v>0</v>
      </c>
      <c r="AC202" t="s">
        <v>98</v>
      </c>
      <c r="AD202">
        <f t="shared" si="15"/>
        <v>5</v>
      </c>
      <c r="AE202">
        <f t="shared" si="16"/>
        <v>3</v>
      </c>
      <c r="AF202">
        <f t="shared" si="17"/>
        <v>1</v>
      </c>
      <c r="AG202">
        <f t="shared" si="18"/>
        <v>1</v>
      </c>
      <c r="AJ202" t="s">
        <v>77</v>
      </c>
      <c r="AO202" t="s">
        <v>84</v>
      </c>
      <c r="AP202" t="s">
        <v>84</v>
      </c>
      <c r="AT202" t="s">
        <v>84</v>
      </c>
      <c r="AW202" t="s">
        <v>78</v>
      </c>
      <c r="BC202" t="s">
        <v>79</v>
      </c>
      <c r="BK202" t="str">
        <f t="shared" si="19"/>
        <v xml:space="preserve">Ambientes Virtuales para el Aprendizaje  de la Matemáticas (IA o Plataformas) / Manuales de lectura (4°-8°) / Olimpiadas STEM / ESMATE_P / PFLE-ATAL / </v>
      </c>
    </row>
    <row r="203" spans="1:63">
      <c r="A203">
        <v>111001046591</v>
      </c>
      <c r="B203" t="s">
        <v>316</v>
      </c>
      <c r="C203" t="s">
        <v>70</v>
      </c>
      <c r="E203" t="s">
        <v>81</v>
      </c>
      <c r="F203" t="s">
        <v>106</v>
      </c>
      <c r="H203">
        <v>46</v>
      </c>
      <c r="I203">
        <v>37</v>
      </c>
      <c r="J203">
        <v>15</v>
      </c>
      <c r="K203">
        <v>2</v>
      </c>
      <c r="L203">
        <v>0</v>
      </c>
      <c r="M203">
        <v>2</v>
      </c>
      <c r="N203">
        <v>254.69814995131401</v>
      </c>
      <c r="O203">
        <v>247.471022128556</v>
      </c>
      <c r="P203">
        <v>246.15384615384599</v>
      </c>
      <c r="Q203" t="s">
        <v>93</v>
      </c>
      <c r="R203" t="s">
        <v>102</v>
      </c>
      <c r="S203" t="s">
        <v>107</v>
      </c>
      <c r="T203">
        <v>6.3618989313304697</v>
      </c>
      <c r="U203">
        <v>308</v>
      </c>
      <c r="W203">
        <v>0</v>
      </c>
      <c r="X203">
        <v>0</v>
      </c>
      <c r="Y203">
        <v>0</v>
      </c>
      <c r="Z203">
        <v>1</v>
      </c>
      <c r="AA203">
        <v>0</v>
      </c>
      <c r="AB203">
        <v>0</v>
      </c>
      <c r="AC203" t="s">
        <v>98</v>
      </c>
      <c r="AD203">
        <f t="shared" si="15"/>
        <v>5</v>
      </c>
      <c r="AE203">
        <f t="shared" si="16"/>
        <v>3</v>
      </c>
      <c r="AF203">
        <f t="shared" si="17"/>
        <v>0</v>
      </c>
      <c r="AG203">
        <f t="shared" si="18"/>
        <v>2</v>
      </c>
      <c r="AO203" t="s">
        <v>84</v>
      </c>
      <c r="AP203" t="s">
        <v>84</v>
      </c>
      <c r="AT203" t="s">
        <v>84</v>
      </c>
      <c r="AW203" t="s">
        <v>78</v>
      </c>
      <c r="BA203" t="s">
        <v>79</v>
      </c>
      <c r="BC203" t="s">
        <v>79</v>
      </c>
      <c r="BK203" t="str">
        <f t="shared" si="19"/>
        <v xml:space="preserve">Ambientes Virtuales para el Aprendizaje  de la Matemáticas (IA o Plataformas) / Manuales de lectura (4°-8°) / Olimpiadas STEM / ESMATE_P / NIDOS -  FORTALECIMIENTO  / PFLE-ATAL / </v>
      </c>
    </row>
    <row r="204" spans="1:63">
      <c r="A204">
        <v>111001046621</v>
      </c>
      <c r="B204" t="s">
        <v>317</v>
      </c>
      <c r="C204" t="s">
        <v>70</v>
      </c>
      <c r="E204" t="s">
        <v>77</v>
      </c>
      <c r="F204" t="s">
        <v>147</v>
      </c>
      <c r="H204">
        <v>46</v>
      </c>
      <c r="I204">
        <v>41</v>
      </c>
      <c r="J204">
        <v>11</v>
      </c>
      <c r="K204">
        <v>2</v>
      </c>
      <c r="L204">
        <v>0</v>
      </c>
      <c r="M204">
        <v>2</v>
      </c>
      <c r="N204">
        <v>242.34113712374599</v>
      </c>
      <c r="O204">
        <v>241.10792192881701</v>
      </c>
      <c r="P204">
        <v>243.133903133903</v>
      </c>
      <c r="Q204" t="s">
        <v>89</v>
      </c>
      <c r="R204" t="s">
        <v>150</v>
      </c>
      <c r="S204" t="s">
        <v>107</v>
      </c>
      <c r="T204">
        <v>14.4518114795258</v>
      </c>
      <c r="U204">
        <v>61</v>
      </c>
      <c r="W204">
        <v>1</v>
      </c>
      <c r="X204">
        <v>0</v>
      </c>
      <c r="Y204">
        <v>1</v>
      </c>
      <c r="Z204">
        <v>0</v>
      </c>
      <c r="AA204">
        <v>0</v>
      </c>
      <c r="AB204">
        <v>0</v>
      </c>
      <c r="AC204" t="s">
        <v>110</v>
      </c>
      <c r="AD204">
        <f t="shared" si="15"/>
        <v>3</v>
      </c>
      <c r="AE204">
        <f t="shared" si="16"/>
        <v>1</v>
      </c>
      <c r="AF204">
        <f t="shared" si="17"/>
        <v>0</v>
      </c>
      <c r="AG204">
        <f t="shared" si="18"/>
        <v>2</v>
      </c>
      <c r="AT204" t="s">
        <v>84</v>
      </c>
      <c r="AW204" t="s">
        <v>78</v>
      </c>
      <c r="AZ204" t="s">
        <v>79</v>
      </c>
      <c r="BC204" t="s">
        <v>79</v>
      </c>
      <c r="BK204" t="str">
        <f t="shared" si="19"/>
        <v xml:space="preserve">Olimpiadas STEM / ESMATE_P / RINCÓN LISTOS A JUGAR / PFLE-ATAL / </v>
      </c>
    </row>
    <row r="205" spans="1:63">
      <c r="A205">
        <v>111001046663</v>
      </c>
      <c r="B205" t="s">
        <v>318</v>
      </c>
      <c r="C205" t="s">
        <v>70</v>
      </c>
      <c r="D205" t="s">
        <v>319</v>
      </c>
      <c r="F205" t="s">
        <v>197</v>
      </c>
      <c r="G205" t="s">
        <v>319</v>
      </c>
      <c r="T205">
        <v>13.584410422578101</v>
      </c>
      <c r="U205">
        <v>71</v>
      </c>
      <c r="W205">
        <v>1</v>
      </c>
      <c r="X205">
        <v>0</v>
      </c>
      <c r="Y205">
        <v>0</v>
      </c>
      <c r="Z205">
        <v>0</v>
      </c>
      <c r="AA205">
        <v>0</v>
      </c>
      <c r="AB205">
        <v>0</v>
      </c>
      <c r="AC205" t="s">
        <v>110</v>
      </c>
      <c r="AD205">
        <f t="shared" si="15"/>
        <v>3</v>
      </c>
      <c r="AE205">
        <f t="shared" si="16"/>
        <v>1</v>
      </c>
      <c r="AF205">
        <f t="shared" si="17"/>
        <v>1</v>
      </c>
      <c r="AG205">
        <f t="shared" si="18"/>
        <v>1</v>
      </c>
      <c r="AJ205" t="s">
        <v>77</v>
      </c>
      <c r="AT205" t="s">
        <v>84</v>
      </c>
      <c r="AW205" t="s">
        <v>78</v>
      </c>
      <c r="BC205" t="s">
        <v>79</v>
      </c>
      <c r="BK205" t="str">
        <f t="shared" si="19"/>
        <v xml:space="preserve">Olimpiadas STEM / ESMATE_P / PFLE-ATAL / </v>
      </c>
    </row>
    <row r="206" spans="1:63">
      <c r="A206">
        <v>111001046931</v>
      </c>
      <c r="B206" t="s">
        <v>320</v>
      </c>
      <c r="C206" t="s">
        <v>70</v>
      </c>
      <c r="E206" t="s">
        <v>81</v>
      </c>
      <c r="F206" t="s">
        <v>182</v>
      </c>
      <c r="H206">
        <v>34</v>
      </c>
      <c r="I206">
        <v>38</v>
      </c>
      <c r="J206">
        <v>23</v>
      </c>
      <c r="K206">
        <v>4</v>
      </c>
      <c r="L206">
        <v>1</v>
      </c>
      <c r="M206">
        <v>5</v>
      </c>
      <c r="N206">
        <v>250.891608391608</v>
      </c>
      <c r="O206">
        <v>249.349427168576</v>
      </c>
      <c r="P206">
        <v>253.07692307692301</v>
      </c>
      <c r="Q206" t="s">
        <v>89</v>
      </c>
      <c r="R206" t="s">
        <v>102</v>
      </c>
      <c r="S206" t="s">
        <v>107</v>
      </c>
      <c r="T206">
        <v>14.6726518915574</v>
      </c>
      <c r="U206">
        <v>56</v>
      </c>
      <c r="W206">
        <v>1</v>
      </c>
      <c r="X206">
        <v>0</v>
      </c>
      <c r="Y206">
        <v>0</v>
      </c>
      <c r="Z206">
        <v>1</v>
      </c>
      <c r="AA206">
        <v>0</v>
      </c>
      <c r="AB206">
        <v>0</v>
      </c>
      <c r="AC206" t="s">
        <v>110</v>
      </c>
      <c r="AD206">
        <f t="shared" si="15"/>
        <v>4</v>
      </c>
      <c r="AE206">
        <f t="shared" si="16"/>
        <v>1</v>
      </c>
      <c r="AF206">
        <f t="shared" si="17"/>
        <v>1</v>
      </c>
      <c r="AG206">
        <f t="shared" si="18"/>
        <v>2</v>
      </c>
      <c r="AJ206" t="s">
        <v>77</v>
      </c>
      <c r="AT206" t="s">
        <v>84</v>
      </c>
      <c r="AW206" t="s">
        <v>78</v>
      </c>
      <c r="BC206" t="s">
        <v>79</v>
      </c>
      <c r="BE206" t="s">
        <v>79</v>
      </c>
      <c r="BK206" t="str">
        <f t="shared" si="19"/>
        <v xml:space="preserve">Olimpiadas STEM / ESMATE_P / PFLE-ATAL / Acompañamiento diferenciado inglés / </v>
      </c>
    </row>
    <row r="207" spans="1:63">
      <c r="A207">
        <v>111001046957</v>
      </c>
      <c r="B207" t="s">
        <v>321</v>
      </c>
      <c r="C207" t="s">
        <v>70</v>
      </c>
      <c r="E207" t="s">
        <v>81</v>
      </c>
      <c r="F207" t="s">
        <v>86</v>
      </c>
      <c r="H207">
        <v>24</v>
      </c>
      <c r="I207">
        <v>31</v>
      </c>
      <c r="J207">
        <v>24</v>
      </c>
      <c r="K207">
        <v>17</v>
      </c>
      <c r="L207">
        <v>3</v>
      </c>
      <c r="M207">
        <v>20</v>
      </c>
      <c r="N207">
        <v>261.15384615384602</v>
      </c>
      <c r="O207">
        <v>257.69230769230802</v>
      </c>
      <c r="P207">
        <v>267.24431818181802</v>
      </c>
      <c r="Q207" t="s">
        <v>73</v>
      </c>
      <c r="R207" t="s">
        <v>97</v>
      </c>
      <c r="S207" t="s">
        <v>75</v>
      </c>
      <c r="T207">
        <v>7.58608884136419</v>
      </c>
      <c r="U207">
        <v>273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1</v>
      </c>
      <c r="AC207" t="s">
        <v>83</v>
      </c>
      <c r="AD207">
        <f t="shared" si="15"/>
        <v>5</v>
      </c>
      <c r="AE207">
        <f t="shared" si="16"/>
        <v>1</v>
      </c>
      <c r="AF207">
        <f t="shared" si="17"/>
        <v>1</v>
      </c>
      <c r="AG207">
        <f t="shared" si="18"/>
        <v>3</v>
      </c>
      <c r="AI207" t="s">
        <v>77</v>
      </c>
      <c r="AO207" t="s">
        <v>84</v>
      </c>
      <c r="AW207" t="s">
        <v>78</v>
      </c>
      <c r="BB207" t="s">
        <v>79</v>
      </c>
      <c r="BC207" t="s">
        <v>79</v>
      </c>
      <c r="BF207" t="s">
        <v>79</v>
      </c>
      <c r="BK207" t="str">
        <f t="shared" si="19"/>
        <v xml:space="preserve">Ambientes Virtuales para el Aprendizaje  de la Matemáticas (IA o Plataformas) / ESMATE_P / FORTALECIMIENTO INFANCIA / PFLE-ATAL / Francés / </v>
      </c>
    </row>
    <row r="208" spans="1:63">
      <c r="A208">
        <v>111001047457</v>
      </c>
      <c r="B208" t="s">
        <v>322</v>
      </c>
      <c r="C208" t="s">
        <v>70</v>
      </c>
      <c r="D208" t="s">
        <v>319</v>
      </c>
      <c r="F208" t="s">
        <v>197</v>
      </c>
      <c r="G208" t="s">
        <v>319</v>
      </c>
      <c r="T208">
        <v>12.7920811683453</v>
      </c>
      <c r="U208">
        <v>91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 t="s">
        <v>148</v>
      </c>
      <c r="AD208">
        <f t="shared" si="15"/>
        <v>5</v>
      </c>
      <c r="AE208">
        <f t="shared" si="16"/>
        <v>3</v>
      </c>
      <c r="AF208">
        <f t="shared" si="17"/>
        <v>1</v>
      </c>
      <c r="AG208">
        <f t="shared" si="18"/>
        <v>1</v>
      </c>
      <c r="AI208" t="s">
        <v>77</v>
      </c>
      <c r="AT208" t="s">
        <v>84</v>
      </c>
      <c r="AU208" t="s">
        <v>84</v>
      </c>
      <c r="AW208" t="s">
        <v>84</v>
      </c>
      <c r="BC208" t="s">
        <v>79</v>
      </c>
      <c r="BK208" t="str">
        <f t="shared" si="19"/>
        <v xml:space="preserve">Olimpiadas STEM / EVALUACIÓN FORMATIVA / ESMATE_P / PFLE-ATAL / </v>
      </c>
    </row>
    <row r="209" spans="1:63">
      <c r="A209">
        <v>111001047571</v>
      </c>
      <c r="B209" t="s">
        <v>323</v>
      </c>
      <c r="C209" t="s">
        <v>70</v>
      </c>
      <c r="E209" t="s">
        <v>77</v>
      </c>
      <c r="F209" t="s">
        <v>197</v>
      </c>
      <c r="H209">
        <v>39</v>
      </c>
      <c r="I209">
        <v>38</v>
      </c>
      <c r="J209">
        <v>19</v>
      </c>
      <c r="K209">
        <v>3</v>
      </c>
      <c r="L209">
        <v>0</v>
      </c>
      <c r="M209">
        <v>3</v>
      </c>
      <c r="N209">
        <v>240.769230769231</v>
      </c>
      <c r="O209">
        <v>245.638957816377</v>
      </c>
      <c r="P209">
        <v>247.78698224852101</v>
      </c>
      <c r="Q209" t="s">
        <v>73</v>
      </c>
      <c r="R209" t="s">
        <v>102</v>
      </c>
      <c r="S209" t="s">
        <v>103</v>
      </c>
      <c r="T209">
        <v>5.74281597878971</v>
      </c>
      <c r="U209">
        <v>340</v>
      </c>
      <c r="W209">
        <v>0</v>
      </c>
      <c r="X209">
        <v>0</v>
      </c>
      <c r="Y209">
        <v>1</v>
      </c>
      <c r="Z209">
        <v>0</v>
      </c>
      <c r="AA209">
        <v>0</v>
      </c>
      <c r="AB209">
        <v>0</v>
      </c>
      <c r="AC209" t="s">
        <v>108</v>
      </c>
      <c r="AD209">
        <f t="shared" si="15"/>
        <v>5</v>
      </c>
      <c r="AE209">
        <f t="shared" si="16"/>
        <v>2</v>
      </c>
      <c r="AF209">
        <f t="shared" si="17"/>
        <v>0</v>
      </c>
      <c r="AG209">
        <f t="shared" si="18"/>
        <v>3</v>
      </c>
      <c r="AN209" t="s">
        <v>84</v>
      </c>
      <c r="AW209" t="s">
        <v>84</v>
      </c>
      <c r="BC209" t="s">
        <v>79</v>
      </c>
      <c r="BE209" t="s">
        <v>79</v>
      </c>
      <c r="BF209" t="s">
        <v>79</v>
      </c>
      <c r="BK209" t="str">
        <f t="shared" si="19"/>
        <v xml:space="preserve">ENAD - Enseñar en el Nivel Adecuado / ESMATE_P / PFLE-ATAL / Acompañamiento diferenciado inglés / Francés / </v>
      </c>
    </row>
    <row r="210" spans="1:63">
      <c r="A210">
        <v>111001047678</v>
      </c>
      <c r="B210" t="s">
        <v>324</v>
      </c>
      <c r="C210" t="s">
        <v>70</v>
      </c>
      <c r="E210" t="s">
        <v>77</v>
      </c>
      <c r="F210" t="s">
        <v>197</v>
      </c>
      <c r="H210">
        <v>67</v>
      </c>
      <c r="I210">
        <v>25</v>
      </c>
      <c r="J210">
        <v>5</v>
      </c>
      <c r="K210">
        <v>1</v>
      </c>
      <c r="L210">
        <v>1</v>
      </c>
      <c r="M210">
        <v>2</v>
      </c>
      <c r="N210">
        <v>236.636050516648</v>
      </c>
      <c r="O210">
        <v>244.675213675214</v>
      </c>
      <c r="P210">
        <v>245.07692307692301</v>
      </c>
      <c r="Q210" t="s">
        <v>73</v>
      </c>
      <c r="R210" t="s">
        <v>150</v>
      </c>
      <c r="S210" t="s">
        <v>103</v>
      </c>
      <c r="T210">
        <v>9.6734460455561795</v>
      </c>
      <c r="U210">
        <v>191</v>
      </c>
      <c r="W210">
        <v>0</v>
      </c>
      <c r="X210">
        <v>0</v>
      </c>
      <c r="Y210">
        <v>1</v>
      </c>
      <c r="Z210">
        <v>0</v>
      </c>
      <c r="AA210">
        <v>0</v>
      </c>
      <c r="AB210">
        <v>0</v>
      </c>
      <c r="AC210" t="s">
        <v>108</v>
      </c>
      <c r="AD210">
        <f t="shared" si="15"/>
        <v>5</v>
      </c>
      <c r="AE210">
        <f t="shared" si="16"/>
        <v>2</v>
      </c>
      <c r="AF210">
        <f t="shared" si="17"/>
        <v>1</v>
      </c>
      <c r="AG210">
        <f t="shared" si="18"/>
        <v>2</v>
      </c>
      <c r="AJ210" t="s">
        <v>77</v>
      </c>
      <c r="AR210" t="s">
        <v>84</v>
      </c>
      <c r="AW210" t="s">
        <v>84</v>
      </c>
      <c r="BC210" t="s">
        <v>79</v>
      </c>
      <c r="BE210" t="s">
        <v>79</v>
      </c>
      <c r="BK210" t="str">
        <f t="shared" si="19"/>
        <v xml:space="preserve">Acompáñame: Tutorías presenciales / ESMATE_P / PFLE-ATAL / Acompañamiento diferenciado inglés / </v>
      </c>
    </row>
    <row r="211" spans="1:63">
      <c r="A211">
        <v>111001065056</v>
      </c>
      <c r="B211" t="s">
        <v>325</v>
      </c>
      <c r="C211" t="s">
        <v>70</v>
      </c>
      <c r="E211" t="s">
        <v>71</v>
      </c>
      <c r="F211" t="s">
        <v>72</v>
      </c>
      <c r="H211">
        <v>15</v>
      </c>
      <c r="I211">
        <v>31</v>
      </c>
      <c r="J211">
        <v>31</v>
      </c>
      <c r="K211">
        <v>18</v>
      </c>
      <c r="L211">
        <v>5</v>
      </c>
      <c r="M211">
        <v>23</v>
      </c>
      <c r="N211">
        <v>281.75616835994202</v>
      </c>
      <c r="O211">
        <v>282.769230769231</v>
      </c>
      <c r="P211">
        <v>286.82481751824798</v>
      </c>
      <c r="Q211" t="s">
        <v>73</v>
      </c>
      <c r="R211" t="s">
        <v>94</v>
      </c>
      <c r="S211" t="s">
        <v>75</v>
      </c>
      <c r="T211">
        <v>5.9801715887672602</v>
      </c>
      <c r="U211">
        <v>330</v>
      </c>
      <c r="W211">
        <v>0</v>
      </c>
      <c r="X211">
        <v>0</v>
      </c>
      <c r="Y211">
        <v>0</v>
      </c>
      <c r="Z211">
        <v>0</v>
      </c>
      <c r="AA211">
        <v>1</v>
      </c>
      <c r="AB211">
        <v>0</v>
      </c>
      <c r="AC211" t="s">
        <v>76</v>
      </c>
      <c r="AD211">
        <f t="shared" si="15"/>
        <v>5</v>
      </c>
      <c r="AE211">
        <f t="shared" si="16"/>
        <v>0</v>
      </c>
      <c r="AF211">
        <f t="shared" si="17"/>
        <v>3</v>
      </c>
      <c r="AG211">
        <f t="shared" si="18"/>
        <v>2</v>
      </c>
      <c r="AI211" t="s">
        <v>77</v>
      </c>
      <c r="AJ211" t="s">
        <v>77</v>
      </c>
      <c r="AL211" t="s">
        <v>77</v>
      </c>
      <c r="AW211" t="s">
        <v>78</v>
      </c>
      <c r="BB211" t="s">
        <v>79</v>
      </c>
      <c r="BJ211" t="s">
        <v>79</v>
      </c>
      <c r="BK211" t="str">
        <f t="shared" si="19"/>
        <v xml:space="preserve">ESMATE_P / FORTALECIMIENTO INFANCIA / </v>
      </c>
    </row>
    <row r="212" spans="1:63">
      <c r="A212">
        <v>111001065234</v>
      </c>
      <c r="B212" t="s">
        <v>326</v>
      </c>
      <c r="C212" t="s">
        <v>70</v>
      </c>
      <c r="E212" t="s">
        <v>81</v>
      </c>
      <c r="F212" t="s">
        <v>182</v>
      </c>
      <c r="H212">
        <v>41</v>
      </c>
      <c r="I212">
        <v>37</v>
      </c>
      <c r="J212">
        <v>19</v>
      </c>
      <c r="K212">
        <v>4</v>
      </c>
      <c r="L212">
        <v>0</v>
      </c>
      <c r="M212">
        <v>4</v>
      </c>
      <c r="N212">
        <v>245.769230769231</v>
      </c>
      <c r="O212">
        <v>246.538461538462</v>
      </c>
      <c r="P212">
        <v>249.230769230769</v>
      </c>
      <c r="Q212" t="s">
        <v>73</v>
      </c>
      <c r="R212" t="s">
        <v>102</v>
      </c>
      <c r="S212" t="s">
        <v>103</v>
      </c>
      <c r="T212">
        <v>8.1003339364784495</v>
      </c>
      <c r="U212">
        <v>252</v>
      </c>
      <c r="W212">
        <v>0</v>
      </c>
      <c r="X212">
        <v>0</v>
      </c>
      <c r="Y212">
        <v>0</v>
      </c>
      <c r="Z212">
        <v>1</v>
      </c>
      <c r="AA212">
        <v>0</v>
      </c>
      <c r="AB212">
        <v>0</v>
      </c>
      <c r="AC212" t="s">
        <v>98</v>
      </c>
      <c r="AD212">
        <f t="shared" si="15"/>
        <v>5</v>
      </c>
      <c r="AE212">
        <f t="shared" si="16"/>
        <v>3</v>
      </c>
      <c r="AF212">
        <f t="shared" si="17"/>
        <v>0</v>
      </c>
      <c r="AG212">
        <f t="shared" si="18"/>
        <v>2</v>
      </c>
      <c r="AO212" t="s">
        <v>84</v>
      </c>
      <c r="AP212" t="s">
        <v>84</v>
      </c>
      <c r="AV212" t="s">
        <v>84</v>
      </c>
      <c r="AW212" t="s">
        <v>78</v>
      </c>
      <c r="BC212" t="s">
        <v>79</v>
      </c>
      <c r="BD212" t="s">
        <v>79</v>
      </c>
      <c r="BK212" t="str">
        <f t="shared" si="19"/>
        <v xml:space="preserve">Ambientes Virtuales para el Aprendizaje  de la Matemáticas (IA o Plataformas) / Manuales de lectura (4°-8°) / Prest-Math para la enseñanza de las matemáticas_P / ESMATE_P / PFLE-ATAL / Nuevo modelo de la media / Ruta de Acompañamiento Integral / </v>
      </c>
    </row>
    <row r="213" spans="1:63">
      <c r="A213">
        <v>111001075272</v>
      </c>
      <c r="B213" t="s">
        <v>327</v>
      </c>
      <c r="C213" t="s">
        <v>70</v>
      </c>
      <c r="E213" t="s">
        <v>81</v>
      </c>
      <c r="F213" t="s">
        <v>101</v>
      </c>
      <c r="H213">
        <v>35</v>
      </c>
      <c r="I213">
        <v>38</v>
      </c>
      <c r="J213">
        <v>22</v>
      </c>
      <c r="K213">
        <v>5</v>
      </c>
      <c r="L213">
        <v>1</v>
      </c>
      <c r="M213">
        <v>6</v>
      </c>
      <c r="N213">
        <v>255</v>
      </c>
      <c r="O213">
        <v>245.769230769231</v>
      </c>
      <c r="P213">
        <v>249.61538461538501</v>
      </c>
      <c r="Q213" t="s">
        <v>89</v>
      </c>
      <c r="R213" t="s">
        <v>102</v>
      </c>
      <c r="S213" t="s">
        <v>107</v>
      </c>
      <c r="T213">
        <v>11.5128818187112</v>
      </c>
      <c r="U213">
        <v>128</v>
      </c>
      <c r="V213">
        <v>111001075272</v>
      </c>
      <c r="W213">
        <v>0</v>
      </c>
      <c r="X213">
        <v>1</v>
      </c>
      <c r="Y213">
        <v>0</v>
      </c>
      <c r="Z213">
        <v>1</v>
      </c>
      <c r="AA213">
        <v>0</v>
      </c>
      <c r="AB213">
        <v>0</v>
      </c>
      <c r="AC213" t="s">
        <v>104</v>
      </c>
      <c r="AD213">
        <f t="shared" si="15"/>
        <v>5</v>
      </c>
      <c r="AE213">
        <f t="shared" si="16"/>
        <v>3</v>
      </c>
      <c r="AF213">
        <f t="shared" si="17"/>
        <v>0</v>
      </c>
      <c r="AG213">
        <f t="shared" si="18"/>
        <v>2</v>
      </c>
      <c r="AQ213" t="s">
        <v>84</v>
      </c>
      <c r="AS213" t="s">
        <v>84</v>
      </c>
      <c r="AT213" t="s">
        <v>84</v>
      </c>
      <c r="AW213" t="s">
        <v>78</v>
      </c>
      <c r="BC213" t="s">
        <v>79</v>
      </c>
      <c r="BF213" t="s">
        <v>79</v>
      </c>
      <c r="BK213" t="str">
        <f t="shared" si="19"/>
        <v xml:space="preserve">Nivelación de aprendizajes desde la secundaria / Asistencia tránsito efectivo / Olimpiadas STEM / ESMATE_P / PFLE-ATAL / Francés / </v>
      </c>
    </row>
    <row r="214" spans="1:63">
      <c r="A214">
        <v>111001075329</v>
      </c>
      <c r="B214" t="s">
        <v>328</v>
      </c>
      <c r="C214" t="s">
        <v>70</v>
      </c>
      <c r="E214" t="s">
        <v>81</v>
      </c>
      <c r="F214" t="s">
        <v>197</v>
      </c>
      <c r="H214">
        <v>31</v>
      </c>
      <c r="I214">
        <v>40</v>
      </c>
      <c r="J214">
        <v>19</v>
      </c>
      <c r="K214">
        <v>8</v>
      </c>
      <c r="L214">
        <v>2</v>
      </c>
      <c r="M214">
        <v>10</v>
      </c>
      <c r="N214">
        <v>263.21758241758198</v>
      </c>
      <c r="O214">
        <v>260.41709401709397</v>
      </c>
      <c r="P214">
        <v>263.22115384615398</v>
      </c>
      <c r="Q214" t="s">
        <v>89</v>
      </c>
      <c r="R214" t="s">
        <v>97</v>
      </c>
      <c r="S214" t="s">
        <v>90</v>
      </c>
      <c r="T214">
        <v>10.1857466673491</v>
      </c>
      <c r="U214">
        <v>173</v>
      </c>
      <c r="W214">
        <v>0</v>
      </c>
      <c r="X214">
        <v>0</v>
      </c>
      <c r="Y214">
        <v>0</v>
      </c>
      <c r="Z214">
        <v>1</v>
      </c>
      <c r="AA214">
        <v>0</v>
      </c>
      <c r="AB214">
        <v>0</v>
      </c>
      <c r="AC214" t="s">
        <v>98</v>
      </c>
      <c r="AD214">
        <f t="shared" si="15"/>
        <v>5</v>
      </c>
      <c r="AE214">
        <f t="shared" si="16"/>
        <v>3</v>
      </c>
      <c r="AF214">
        <f t="shared" si="17"/>
        <v>2</v>
      </c>
      <c r="AG214">
        <f t="shared" si="18"/>
        <v>0</v>
      </c>
      <c r="AJ214" t="s">
        <v>77</v>
      </c>
      <c r="AK214" t="s">
        <v>77</v>
      </c>
      <c r="AO214" t="s">
        <v>84</v>
      </c>
      <c r="AT214" t="s">
        <v>84</v>
      </c>
      <c r="AV214" t="s">
        <v>84</v>
      </c>
      <c r="AW214" t="s">
        <v>78</v>
      </c>
      <c r="BK214" t="str">
        <f t="shared" si="19"/>
        <v xml:space="preserve">Ambientes Virtuales para el Aprendizaje  de la Matemáticas (IA o Plataformas) / Olimpiadas STEM / Prest-Math para la enseñanza de las matemáticas_P / ESMATE_P / </v>
      </c>
    </row>
    <row r="215" spans="1:63">
      <c r="A215">
        <v>111001075515</v>
      </c>
      <c r="B215" t="s">
        <v>329</v>
      </c>
      <c r="C215" t="s">
        <v>70</v>
      </c>
      <c r="E215" t="s">
        <v>71</v>
      </c>
      <c r="F215" t="s">
        <v>101</v>
      </c>
      <c r="H215">
        <v>23</v>
      </c>
      <c r="I215">
        <v>32</v>
      </c>
      <c r="J215">
        <v>26</v>
      </c>
      <c r="K215">
        <v>15</v>
      </c>
      <c r="L215">
        <v>3</v>
      </c>
      <c r="M215">
        <v>18</v>
      </c>
      <c r="N215">
        <v>262.69230769230802</v>
      </c>
      <c r="O215">
        <v>276.538461538462</v>
      </c>
      <c r="P215">
        <v>273.461538461538</v>
      </c>
      <c r="Q215" t="s">
        <v>73</v>
      </c>
      <c r="R215" t="s">
        <v>74</v>
      </c>
      <c r="S215" t="s">
        <v>75</v>
      </c>
      <c r="T215">
        <v>14.738232287901999</v>
      </c>
      <c r="U215">
        <v>53</v>
      </c>
      <c r="W215">
        <v>1</v>
      </c>
      <c r="X215">
        <v>0</v>
      </c>
      <c r="Y215">
        <v>0</v>
      </c>
      <c r="Z215">
        <v>0</v>
      </c>
      <c r="AA215">
        <v>1</v>
      </c>
      <c r="AB215">
        <v>0</v>
      </c>
      <c r="AC215" t="s">
        <v>110</v>
      </c>
      <c r="AD215">
        <f t="shared" si="15"/>
        <v>3</v>
      </c>
      <c r="AE215">
        <f t="shared" si="16"/>
        <v>1</v>
      </c>
      <c r="AF215">
        <f t="shared" si="17"/>
        <v>0</v>
      </c>
      <c r="AG215">
        <f t="shared" si="18"/>
        <v>2</v>
      </c>
      <c r="AT215" t="s">
        <v>84</v>
      </c>
      <c r="AW215" t="s">
        <v>78</v>
      </c>
      <c r="BB215" t="s">
        <v>79</v>
      </c>
      <c r="BE215" t="s">
        <v>79</v>
      </c>
      <c r="BK215" t="str">
        <f t="shared" si="19"/>
        <v xml:space="preserve">Olimpiadas STEM / ESMATE_P / FORTALECIMIENTO INFANCIA / Acompañamiento diferenciado inglés / </v>
      </c>
    </row>
    <row r="216" spans="1:63">
      <c r="A216">
        <v>111001075663</v>
      </c>
      <c r="B216" t="s">
        <v>330</v>
      </c>
      <c r="C216" t="s">
        <v>70</v>
      </c>
      <c r="E216" t="s">
        <v>77</v>
      </c>
      <c r="F216" t="s">
        <v>197</v>
      </c>
      <c r="H216">
        <v>52</v>
      </c>
      <c r="I216">
        <v>37</v>
      </c>
      <c r="J216">
        <v>8</v>
      </c>
      <c r="K216">
        <v>3</v>
      </c>
      <c r="L216">
        <v>0</v>
      </c>
      <c r="M216">
        <v>3</v>
      </c>
      <c r="N216">
        <v>241.71703296703299</v>
      </c>
      <c r="O216">
        <v>243.27543424317599</v>
      </c>
      <c r="P216">
        <v>237.18559218559199</v>
      </c>
      <c r="Q216" t="s">
        <v>93</v>
      </c>
      <c r="R216" t="s">
        <v>150</v>
      </c>
      <c r="S216" t="s">
        <v>107</v>
      </c>
      <c r="T216">
        <v>9.6321875151048602</v>
      </c>
      <c r="U216">
        <v>193</v>
      </c>
      <c r="V216">
        <v>111001075663</v>
      </c>
      <c r="W216">
        <v>0</v>
      </c>
      <c r="X216">
        <v>1</v>
      </c>
      <c r="Y216">
        <v>1</v>
      </c>
      <c r="Z216">
        <v>0</v>
      </c>
      <c r="AA216">
        <v>0</v>
      </c>
      <c r="AB216">
        <v>0</v>
      </c>
      <c r="AC216" t="s">
        <v>108</v>
      </c>
      <c r="AD216">
        <f t="shared" si="15"/>
        <v>5</v>
      </c>
      <c r="AE216">
        <f t="shared" si="16"/>
        <v>3</v>
      </c>
      <c r="AF216">
        <f t="shared" si="17"/>
        <v>1</v>
      </c>
      <c r="AG216">
        <f t="shared" si="18"/>
        <v>1</v>
      </c>
      <c r="AJ216" t="s">
        <v>77</v>
      </c>
      <c r="AN216" t="s">
        <v>84</v>
      </c>
      <c r="AQ216" t="s">
        <v>84</v>
      </c>
      <c r="AW216" t="s">
        <v>84</v>
      </c>
      <c r="BC216" t="s">
        <v>79</v>
      </c>
      <c r="BK216" t="str">
        <f t="shared" si="19"/>
        <v xml:space="preserve">ENAD - Enseñar en el Nivel Adecuado / Nivelación de aprendizajes desde la secundaria / ESMATE_P / PFLE-ATAL / </v>
      </c>
    </row>
    <row r="217" spans="1:63">
      <c r="A217">
        <v>111001075736</v>
      </c>
      <c r="B217" t="s">
        <v>331</v>
      </c>
      <c r="C217" t="s">
        <v>70</v>
      </c>
      <c r="E217" t="s">
        <v>81</v>
      </c>
      <c r="F217" t="s">
        <v>117</v>
      </c>
      <c r="H217">
        <v>32</v>
      </c>
      <c r="I217">
        <v>35</v>
      </c>
      <c r="J217">
        <v>30</v>
      </c>
      <c r="K217">
        <v>3</v>
      </c>
      <c r="L217">
        <v>0</v>
      </c>
      <c r="M217">
        <v>3</v>
      </c>
      <c r="N217">
        <v>265.769230769231</v>
      </c>
      <c r="O217">
        <v>258.84615384615398</v>
      </c>
      <c r="P217">
        <v>271.92307692307702</v>
      </c>
      <c r="Q217" t="s">
        <v>73</v>
      </c>
      <c r="R217" t="s">
        <v>74</v>
      </c>
      <c r="S217" t="s">
        <v>75</v>
      </c>
      <c r="T217">
        <v>6.1022948963757697</v>
      </c>
      <c r="U217">
        <v>325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1</v>
      </c>
      <c r="AC217" t="s">
        <v>83</v>
      </c>
      <c r="AD217">
        <f t="shared" si="15"/>
        <v>5</v>
      </c>
      <c r="AE217">
        <f t="shared" si="16"/>
        <v>1</v>
      </c>
      <c r="AF217">
        <f t="shared" si="17"/>
        <v>2</v>
      </c>
      <c r="AG217">
        <f t="shared" si="18"/>
        <v>2</v>
      </c>
      <c r="AI217" t="s">
        <v>77</v>
      </c>
      <c r="AJ217" t="s">
        <v>77</v>
      </c>
      <c r="AT217" t="s">
        <v>84</v>
      </c>
      <c r="AW217" t="s">
        <v>78</v>
      </c>
      <c r="BC217" t="s">
        <v>79</v>
      </c>
      <c r="BE217" t="s">
        <v>79</v>
      </c>
      <c r="BK217" t="str">
        <f t="shared" si="19"/>
        <v xml:space="preserve">Olimpiadas STEM / ESMATE_P / PFLE-ATAL / Acompañamiento diferenciado inglés / </v>
      </c>
    </row>
    <row r="218" spans="1:63">
      <c r="A218">
        <v>111001075752</v>
      </c>
      <c r="B218" t="s">
        <v>332</v>
      </c>
      <c r="C218" t="s">
        <v>70</v>
      </c>
      <c r="E218" t="s">
        <v>71</v>
      </c>
      <c r="F218" t="s">
        <v>197</v>
      </c>
      <c r="H218">
        <v>22</v>
      </c>
      <c r="I218">
        <v>28</v>
      </c>
      <c r="J218">
        <v>36</v>
      </c>
      <c r="K218">
        <v>8</v>
      </c>
      <c r="L218">
        <v>6</v>
      </c>
      <c r="M218">
        <v>14</v>
      </c>
      <c r="N218">
        <v>267.30769230769198</v>
      </c>
      <c r="O218">
        <v>269.61538461538498</v>
      </c>
      <c r="P218">
        <v>281.15384615384602</v>
      </c>
      <c r="Q218" t="s">
        <v>73</v>
      </c>
      <c r="R218" t="s">
        <v>94</v>
      </c>
      <c r="S218" t="s">
        <v>75</v>
      </c>
      <c r="T218">
        <v>6.4065447041441503</v>
      </c>
      <c r="U218">
        <v>307</v>
      </c>
      <c r="W218">
        <v>0</v>
      </c>
      <c r="X218">
        <v>0</v>
      </c>
      <c r="Y218">
        <v>0</v>
      </c>
      <c r="Z218">
        <v>0</v>
      </c>
      <c r="AA218">
        <v>1</v>
      </c>
      <c r="AB218">
        <v>0</v>
      </c>
      <c r="AC218" t="s">
        <v>76</v>
      </c>
      <c r="AD218">
        <f t="shared" si="15"/>
        <v>5</v>
      </c>
      <c r="AE218">
        <f t="shared" si="16"/>
        <v>0</v>
      </c>
      <c r="AF218">
        <f t="shared" si="17"/>
        <v>2</v>
      </c>
      <c r="AG218">
        <f t="shared" si="18"/>
        <v>3</v>
      </c>
      <c r="AI218" t="s">
        <v>77</v>
      </c>
      <c r="AJ218" t="s">
        <v>77</v>
      </c>
      <c r="AW218" t="s">
        <v>78</v>
      </c>
      <c r="AX218" t="s">
        <v>79</v>
      </c>
      <c r="BA218" t="s">
        <v>79</v>
      </c>
      <c r="BE218" t="s">
        <v>79</v>
      </c>
      <c r="BK218" t="str">
        <f t="shared" si="19"/>
        <v xml:space="preserve">ESMATE_P / NIDOS -  FORTALECIMIENTO  / Acompañamiento diferenciado inglés / </v>
      </c>
    </row>
    <row r="219" spans="1:63">
      <c r="A219">
        <v>111001075957</v>
      </c>
      <c r="B219" t="s">
        <v>333</v>
      </c>
      <c r="C219" t="s">
        <v>70</v>
      </c>
      <c r="E219" t="s">
        <v>77</v>
      </c>
      <c r="F219" t="s">
        <v>117</v>
      </c>
      <c r="H219">
        <v>37</v>
      </c>
      <c r="I219">
        <v>39</v>
      </c>
      <c r="J219">
        <v>19</v>
      </c>
      <c r="K219">
        <v>4</v>
      </c>
      <c r="L219">
        <v>2</v>
      </c>
      <c r="M219">
        <v>6</v>
      </c>
      <c r="N219">
        <v>237.69230769230799</v>
      </c>
      <c r="O219">
        <v>236.92307692307699</v>
      </c>
      <c r="P219">
        <v>249.230769230769</v>
      </c>
      <c r="Q219" t="s">
        <v>73</v>
      </c>
      <c r="R219" t="s">
        <v>102</v>
      </c>
      <c r="S219" t="s">
        <v>103</v>
      </c>
      <c r="T219">
        <v>6.8198798715540097</v>
      </c>
      <c r="U219">
        <v>294</v>
      </c>
      <c r="W219">
        <v>0</v>
      </c>
      <c r="X219">
        <v>0</v>
      </c>
      <c r="Y219">
        <v>1</v>
      </c>
      <c r="Z219">
        <v>0</v>
      </c>
      <c r="AA219">
        <v>0</v>
      </c>
      <c r="AB219">
        <v>0</v>
      </c>
      <c r="AC219" t="s">
        <v>108</v>
      </c>
      <c r="AD219">
        <f t="shared" si="15"/>
        <v>5</v>
      </c>
      <c r="AE219">
        <f t="shared" si="16"/>
        <v>2</v>
      </c>
      <c r="AF219">
        <f t="shared" si="17"/>
        <v>1</v>
      </c>
      <c r="AG219">
        <f t="shared" si="18"/>
        <v>2</v>
      </c>
      <c r="AJ219" t="s">
        <v>77</v>
      </c>
      <c r="AR219" t="s">
        <v>84</v>
      </c>
      <c r="AW219" t="s">
        <v>84</v>
      </c>
      <c r="BC219" t="s">
        <v>79</v>
      </c>
      <c r="BE219" t="s">
        <v>79</v>
      </c>
      <c r="BK219" t="str">
        <f t="shared" si="19"/>
        <v xml:space="preserve">Acompáñame: Tutorías presenciales / ESMATE_P / PFLE-ATAL / Acompañamiento diferenciado inglés / </v>
      </c>
    </row>
    <row r="220" spans="1:63">
      <c r="A220">
        <v>111001076376</v>
      </c>
      <c r="B220" t="s">
        <v>334</v>
      </c>
      <c r="C220" t="s">
        <v>70</v>
      </c>
      <c r="E220" t="s">
        <v>81</v>
      </c>
      <c r="F220" t="s">
        <v>130</v>
      </c>
      <c r="H220">
        <v>24</v>
      </c>
      <c r="I220">
        <v>35</v>
      </c>
      <c r="J220">
        <v>26</v>
      </c>
      <c r="K220">
        <v>13</v>
      </c>
      <c r="L220">
        <v>2</v>
      </c>
      <c r="M220">
        <v>15</v>
      </c>
      <c r="N220">
        <v>260.20389249304901</v>
      </c>
      <c r="O220">
        <v>270.61472715318899</v>
      </c>
      <c r="P220">
        <v>268.93996247654798</v>
      </c>
      <c r="Q220" t="s">
        <v>73</v>
      </c>
      <c r="R220" t="s">
        <v>74</v>
      </c>
      <c r="S220" t="s">
        <v>75</v>
      </c>
      <c r="T220">
        <v>10.105001390696801</v>
      </c>
      <c r="U220">
        <v>176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1</v>
      </c>
      <c r="AC220" t="s">
        <v>83</v>
      </c>
      <c r="AD220">
        <f t="shared" si="15"/>
        <v>5</v>
      </c>
      <c r="AE220">
        <f t="shared" si="16"/>
        <v>1</v>
      </c>
      <c r="AF220">
        <f t="shared" si="17"/>
        <v>3</v>
      </c>
      <c r="AG220">
        <f t="shared" si="18"/>
        <v>1</v>
      </c>
      <c r="AI220" t="s">
        <v>77</v>
      </c>
      <c r="AJ220" t="s">
        <v>77</v>
      </c>
      <c r="AK220" t="s">
        <v>77</v>
      </c>
      <c r="AV220" t="s">
        <v>84</v>
      </c>
      <c r="AW220" t="s">
        <v>78</v>
      </c>
      <c r="BE220" t="s">
        <v>79</v>
      </c>
      <c r="BK220" t="str">
        <f t="shared" si="19"/>
        <v xml:space="preserve">Prest-Math para la enseñanza de las matemáticas_P / ESMATE_P / Acompañamiento diferenciado inglés / </v>
      </c>
    </row>
    <row r="221" spans="1:63">
      <c r="A221">
        <v>111001076767</v>
      </c>
      <c r="B221" t="s">
        <v>335</v>
      </c>
      <c r="C221" t="s">
        <v>70</v>
      </c>
      <c r="E221" t="s">
        <v>71</v>
      </c>
      <c r="F221" t="s">
        <v>82</v>
      </c>
      <c r="H221">
        <v>15</v>
      </c>
      <c r="I221">
        <v>34</v>
      </c>
      <c r="J221">
        <v>32</v>
      </c>
      <c r="K221">
        <v>17</v>
      </c>
      <c r="L221">
        <v>2</v>
      </c>
      <c r="M221">
        <v>19</v>
      </c>
      <c r="N221">
        <v>274.04883498244499</v>
      </c>
      <c r="O221">
        <v>279.17910447761199</v>
      </c>
      <c r="P221">
        <v>278.32082551594698</v>
      </c>
      <c r="Q221" t="s">
        <v>89</v>
      </c>
      <c r="R221" t="s">
        <v>74</v>
      </c>
      <c r="S221" t="s">
        <v>90</v>
      </c>
      <c r="T221">
        <v>8.0846178725474704</v>
      </c>
      <c r="U221">
        <v>253</v>
      </c>
      <c r="W221">
        <v>0</v>
      </c>
      <c r="X221">
        <v>0</v>
      </c>
      <c r="Y221">
        <v>0</v>
      </c>
      <c r="Z221">
        <v>0</v>
      </c>
      <c r="AA221">
        <v>1</v>
      </c>
      <c r="AB221">
        <v>0</v>
      </c>
      <c r="AC221" t="s">
        <v>76</v>
      </c>
      <c r="AD221">
        <f t="shared" si="15"/>
        <v>5</v>
      </c>
      <c r="AE221">
        <f t="shared" si="16"/>
        <v>0</v>
      </c>
      <c r="AF221">
        <f t="shared" si="17"/>
        <v>4</v>
      </c>
      <c r="AG221">
        <f t="shared" si="18"/>
        <v>1</v>
      </c>
      <c r="AH221" t="s">
        <v>77</v>
      </c>
      <c r="AI221" t="s">
        <v>77</v>
      </c>
      <c r="AJ221" t="s">
        <v>77</v>
      </c>
      <c r="AL221" t="s">
        <v>77</v>
      </c>
      <c r="AW221" t="s">
        <v>78</v>
      </c>
      <c r="BE221" t="s">
        <v>79</v>
      </c>
      <c r="BK221" t="str">
        <f t="shared" si="19"/>
        <v xml:space="preserve">ESMATE_P / Acompañamiento diferenciado inglés / </v>
      </c>
    </row>
    <row r="222" spans="1:63">
      <c r="A222">
        <v>111001076937</v>
      </c>
      <c r="B222" t="s">
        <v>336</v>
      </c>
      <c r="C222" t="s">
        <v>70</v>
      </c>
      <c r="E222" t="s">
        <v>81</v>
      </c>
      <c r="F222" t="s">
        <v>197</v>
      </c>
      <c r="H222">
        <v>44</v>
      </c>
      <c r="I222">
        <v>39</v>
      </c>
      <c r="J222">
        <v>10</v>
      </c>
      <c r="K222">
        <v>7</v>
      </c>
      <c r="L222">
        <v>0</v>
      </c>
      <c r="M222">
        <v>7</v>
      </c>
      <c r="N222">
        <v>250.41226747109101</v>
      </c>
      <c r="O222">
        <v>259.14663461538498</v>
      </c>
      <c r="P222">
        <v>250.32190635451499</v>
      </c>
      <c r="Q222" t="s">
        <v>93</v>
      </c>
      <c r="R222" t="s">
        <v>102</v>
      </c>
      <c r="S222" t="s">
        <v>107</v>
      </c>
      <c r="T222">
        <v>7.7683603556467897</v>
      </c>
      <c r="U222">
        <v>268</v>
      </c>
      <c r="W222">
        <v>0</v>
      </c>
      <c r="X222">
        <v>0</v>
      </c>
      <c r="Y222">
        <v>0</v>
      </c>
      <c r="Z222">
        <v>1</v>
      </c>
      <c r="AA222">
        <v>0</v>
      </c>
      <c r="AB222">
        <v>0</v>
      </c>
      <c r="AC222" t="s">
        <v>98</v>
      </c>
      <c r="AD222">
        <f t="shared" si="15"/>
        <v>5</v>
      </c>
      <c r="AE222">
        <f t="shared" si="16"/>
        <v>3</v>
      </c>
      <c r="AF222">
        <f t="shared" si="17"/>
        <v>0</v>
      </c>
      <c r="AG222">
        <f t="shared" si="18"/>
        <v>2</v>
      </c>
      <c r="AO222" t="s">
        <v>84</v>
      </c>
      <c r="AT222" t="s">
        <v>84</v>
      </c>
      <c r="AV222" t="s">
        <v>84</v>
      </c>
      <c r="AW222" t="s">
        <v>78</v>
      </c>
      <c r="BC222" t="s">
        <v>79</v>
      </c>
      <c r="BE222" t="s">
        <v>79</v>
      </c>
      <c r="BK222" t="str">
        <f t="shared" si="19"/>
        <v xml:space="preserve">Ambientes Virtuales para el Aprendizaje  de la Matemáticas (IA o Plataformas) / Olimpiadas STEM / Prest-Math para la enseñanza de las matemáticas_P / ESMATE_P / PFLE-ATAL / Acompañamiento diferenciado inglés / </v>
      </c>
    </row>
    <row r="223" spans="1:63">
      <c r="A223">
        <v>111001077895</v>
      </c>
      <c r="B223" t="s">
        <v>337</v>
      </c>
      <c r="C223" t="s">
        <v>70</v>
      </c>
      <c r="E223" t="s">
        <v>77</v>
      </c>
      <c r="F223" t="s">
        <v>182</v>
      </c>
      <c r="H223">
        <v>47</v>
      </c>
      <c r="I223">
        <v>39</v>
      </c>
      <c r="J223">
        <v>10</v>
      </c>
      <c r="K223">
        <v>4</v>
      </c>
      <c r="L223">
        <v>1</v>
      </c>
      <c r="M223">
        <v>5</v>
      </c>
      <c r="N223">
        <v>243.54176498348301</v>
      </c>
      <c r="O223">
        <v>242.86464901219</v>
      </c>
      <c r="P223">
        <v>250.72410829394099</v>
      </c>
      <c r="Q223" t="s">
        <v>73</v>
      </c>
      <c r="R223" t="s">
        <v>102</v>
      </c>
      <c r="S223" t="s">
        <v>103</v>
      </c>
      <c r="T223">
        <v>8.9147872867914302</v>
      </c>
      <c r="U223">
        <v>227</v>
      </c>
      <c r="W223">
        <v>0</v>
      </c>
      <c r="X223">
        <v>0</v>
      </c>
      <c r="Y223">
        <v>1</v>
      </c>
      <c r="Z223">
        <v>0</v>
      </c>
      <c r="AA223">
        <v>0</v>
      </c>
      <c r="AB223">
        <v>0</v>
      </c>
      <c r="AC223" t="s">
        <v>108</v>
      </c>
      <c r="AD223">
        <f t="shared" si="15"/>
        <v>5</v>
      </c>
      <c r="AE223">
        <f t="shared" si="16"/>
        <v>2</v>
      </c>
      <c r="AF223">
        <f t="shared" si="17"/>
        <v>0</v>
      </c>
      <c r="AG223">
        <f t="shared" si="18"/>
        <v>3</v>
      </c>
      <c r="AN223" t="s">
        <v>84</v>
      </c>
      <c r="AW223" t="s">
        <v>84</v>
      </c>
      <c r="BA223" t="s">
        <v>79</v>
      </c>
      <c r="BC223" t="s">
        <v>79</v>
      </c>
      <c r="BE223" t="s">
        <v>79</v>
      </c>
      <c r="BK223" t="str">
        <f t="shared" si="19"/>
        <v xml:space="preserve">ENAD - Enseñar en el Nivel Adecuado / ESMATE_P / NIDOS -  FORTALECIMIENTO  / PFLE-ATAL / Acompañamiento diferenciado inglés / </v>
      </c>
    </row>
    <row r="224" spans="1:63">
      <c r="A224">
        <v>111001077917</v>
      </c>
      <c r="B224" t="s">
        <v>338</v>
      </c>
      <c r="C224" t="s">
        <v>70</v>
      </c>
      <c r="E224" t="s">
        <v>81</v>
      </c>
      <c r="F224" t="s">
        <v>182</v>
      </c>
      <c r="H224">
        <v>40</v>
      </c>
      <c r="I224">
        <v>33</v>
      </c>
      <c r="J224">
        <v>23</v>
      </c>
      <c r="K224">
        <v>3</v>
      </c>
      <c r="L224">
        <v>0</v>
      </c>
      <c r="M224">
        <v>3</v>
      </c>
      <c r="N224">
        <v>257.30769230769198</v>
      </c>
      <c r="O224">
        <v>255.38461538461499</v>
      </c>
      <c r="P224">
        <v>255</v>
      </c>
      <c r="Q224" t="s">
        <v>89</v>
      </c>
      <c r="R224" t="s">
        <v>102</v>
      </c>
      <c r="S224" t="s">
        <v>107</v>
      </c>
      <c r="T224">
        <v>9.8210450883913403</v>
      </c>
      <c r="U224">
        <v>186</v>
      </c>
      <c r="W224">
        <v>0</v>
      </c>
      <c r="X224">
        <v>0</v>
      </c>
      <c r="Y224">
        <v>0</v>
      </c>
      <c r="Z224">
        <v>1</v>
      </c>
      <c r="AA224">
        <v>0</v>
      </c>
      <c r="AB224">
        <v>0</v>
      </c>
      <c r="AC224" t="s">
        <v>98</v>
      </c>
      <c r="AD224">
        <f t="shared" si="15"/>
        <v>5</v>
      </c>
      <c r="AE224">
        <f t="shared" si="16"/>
        <v>3</v>
      </c>
      <c r="AF224">
        <f t="shared" si="17"/>
        <v>0</v>
      </c>
      <c r="AG224">
        <f t="shared" si="18"/>
        <v>2</v>
      </c>
      <c r="AO224" t="s">
        <v>84</v>
      </c>
      <c r="AP224" t="s">
        <v>84</v>
      </c>
      <c r="AT224" t="s">
        <v>84</v>
      </c>
      <c r="AW224" t="s">
        <v>78</v>
      </c>
      <c r="BC224" t="s">
        <v>79</v>
      </c>
      <c r="BE224" t="s">
        <v>79</v>
      </c>
      <c r="BK224" t="str">
        <f t="shared" si="19"/>
        <v xml:space="preserve">Ambientes Virtuales para el Aprendizaje  de la Matemáticas (IA o Plataformas) / Manuales de lectura (4°-8°) / Olimpiadas STEM / ESMATE_P / PFLE-ATAL / Acompañamiento diferenciado inglés / </v>
      </c>
    </row>
    <row r="225" spans="1:63">
      <c r="A225">
        <v>111001078638</v>
      </c>
      <c r="B225" t="s">
        <v>339</v>
      </c>
      <c r="C225" t="s">
        <v>70</v>
      </c>
      <c r="E225" t="s">
        <v>81</v>
      </c>
      <c r="F225" t="s">
        <v>182</v>
      </c>
      <c r="H225">
        <v>35</v>
      </c>
      <c r="I225">
        <v>39</v>
      </c>
      <c r="J225">
        <v>20</v>
      </c>
      <c r="K225">
        <v>6</v>
      </c>
      <c r="L225">
        <v>0</v>
      </c>
      <c r="M225">
        <v>6</v>
      </c>
      <c r="N225">
        <v>257.69230769230802</v>
      </c>
      <c r="O225">
        <v>250</v>
      </c>
      <c r="P225">
        <v>250.38461538461499</v>
      </c>
      <c r="Q225" t="s">
        <v>93</v>
      </c>
      <c r="R225" t="s">
        <v>102</v>
      </c>
      <c r="S225" t="s">
        <v>107</v>
      </c>
      <c r="T225">
        <v>10.1738720883873</v>
      </c>
      <c r="U225">
        <v>174</v>
      </c>
      <c r="W225">
        <v>0</v>
      </c>
      <c r="X225">
        <v>0</v>
      </c>
      <c r="Y225">
        <v>0</v>
      </c>
      <c r="Z225">
        <v>1</v>
      </c>
      <c r="AA225">
        <v>0</v>
      </c>
      <c r="AB225">
        <v>0</v>
      </c>
      <c r="AC225" t="s">
        <v>98</v>
      </c>
      <c r="AD225">
        <f t="shared" si="15"/>
        <v>5</v>
      </c>
      <c r="AE225">
        <f t="shared" si="16"/>
        <v>3</v>
      </c>
      <c r="AF225">
        <f t="shared" si="17"/>
        <v>1</v>
      </c>
      <c r="AG225">
        <f t="shared" si="18"/>
        <v>1</v>
      </c>
      <c r="AJ225" t="s">
        <v>77</v>
      </c>
      <c r="AO225" t="s">
        <v>84</v>
      </c>
      <c r="AT225" t="s">
        <v>84</v>
      </c>
      <c r="AV225" t="s">
        <v>84</v>
      </c>
      <c r="AW225" t="s">
        <v>78</v>
      </c>
      <c r="BC225" t="s">
        <v>79</v>
      </c>
      <c r="BK225" t="str">
        <f t="shared" si="19"/>
        <v xml:space="preserve">Ambientes Virtuales para el Aprendizaje  de la Matemáticas (IA o Plataformas) / Olimpiadas STEM / Prest-Math para la enseñanza de las matemáticas_P / ESMATE_P / PFLE-ATAL / </v>
      </c>
    </row>
    <row r="226" spans="1:63">
      <c r="A226">
        <v>111001078930</v>
      </c>
      <c r="B226" t="s">
        <v>340</v>
      </c>
      <c r="C226" t="s">
        <v>70</v>
      </c>
      <c r="D226" t="s">
        <v>319</v>
      </c>
      <c r="F226" t="s">
        <v>130</v>
      </c>
      <c r="G226" t="s">
        <v>319</v>
      </c>
      <c r="T226">
        <v>8.2350503318573107</v>
      </c>
      <c r="U226">
        <v>246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 t="s">
        <v>148</v>
      </c>
      <c r="AD226">
        <f t="shared" si="15"/>
        <v>5</v>
      </c>
      <c r="AE226">
        <f t="shared" si="16"/>
        <v>2</v>
      </c>
      <c r="AF226">
        <f t="shared" si="17"/>
        <v>2</v>
      </c>
      <c r="AG226">
        <f t="shared" si="18"/>
        <v>1</v>
      </c>
      <c r="AH226" t="s">
        <v>77</v>
      </c>
      <c r="AI226" t="s">
        <v>77</v>
      </c>
      <c r="AT226" t="s">
        <v>84</v>
      </c>
      <c r="AU226" t="s">
        <v>84</v>
      </c>
      <c r="AW226" t="s">
        <v>78</v>
      </c>
      <c r="BC226" t="s">
        <v>79</v>
      </c>
      <c r="BK226" t="str">
        <f t="shared" si="19"/>
        <v xml:space="preserve">Olimpiadas STEM / EVALUACIÓN FORMATIVA / ESMATE_P / PFLE-ATAL / </v>
      </c>
    </row>
    <row r="227" spans="1:63">
      <c r="A227">
        <v>111001079154</v>
      </c>
      <c r="B227" t="s">
        <v>341</v>
      </c>
      <c r="C227" t="s">
        <v>70</v>
      </c>
      <c r="E227" t="s">
        <v>81</v>
      </c>
      <c r="F227" t="s">
        <v>82</v>
      </c>
      <c r="H227">
        <v>30</v>
      </c>
      <c r="I227">
        <v>32</v>
      </c>
      <c r="J227">
        <v>30</v>
      </c>
      <c r="K227">
        <v>7</v>
      </c>
      <c r="L227">
        <v>0</v>
      </c>
      <c r="M227">
        <v>7</v>
      </c>
      <c r="N227">
        <v>256.06684981684998</v>
      </c>
      <c r="O227">
        <v>258.85479688850501</v>
      </c>
      <c r="P227">
        <v>260.41758241758203</v>
      </c>
      <c r="Q227" t="s">
        <v>73</v>
      </c>
      <c r="R227" t="s">
        <v>97</v>
      </c>
      <c r="S227" t="s">
        <v>75</v>
      </c>
      <c r="T227">
        <v>11.456754584208699</v>
      </c>
      <c r="U227">
        <v>129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1</v>
      </c>
      <c r="AC227" t="s">
        <v>83</v>
      </c>
      <c r="AD227">
        <f t="shared" si="15"/>
        <v>5</v>
      </c>
      <c r="AE227">
        <f t="shared" si="16"/>
        <v>1</v>
      </c>
      <c r="AF227">
        <f t="shared" si="17"/>
        <v>2</v>
      </c>
      <c r="AG227">
        <f t="shared" si="18"/>
        <v>2</v>
      </c>
      <c r="AI227" t="s">
        <v>77</v>
      </c>
      <c r="AJ227" t="s">
        <v>77</v>
      </c>
      <c r="AT227" t="s">
        <v>84</v>
      </c>
      <c r="AW227" t="s">
        <v>78</v>
      </c>
      <c r="BC227" t="s">
        <v>79</v>
      </c>
      <c r="BE227" t="s">
        <v>79</v>
      </c>
      <c r="BK227" t="str">
        <f t="shared" si="19"/>
        <v xml:space="preserve">Olimpiadas STEM / ESMATE_P / PFLE-ATAL / Acompañamiento diferenciado inglés / </v>
      </c>
    </row>
    <row r="228" spans="1:63">
      <c r="A228">
        <v>111001083011</v>
      </c>
      <c r="B228" t="s">
        <v>342</v>
      </c>
      <c r="C228" t="s">
        <v>70</v>
      </c>
      <c r="E228" t="s">
        <v>81</v>
      </c>
      <c r="F228" t="s">
        <v>182</v>
      </c>
      <c r="H228">
        <v>39</v>
      </c>
      <c r="I228">
        <v>38</v>
      </c>
      <c r="J228">
        <v>17</v>
      </c>
      <c r="K228">
        <v>5</v>
      </c>
      <c r="L228">
        <v>1</v>
      </c>
      <c r="M228">
        <v>6</v>
      </c>
      <c r="N228">
        <v>254.61538461538501</v>
      </c>
      <c r="O228">
        <v>257.69230769230802</v>
      </c>
      <c r="P228">
        <v>255.769230769231</v>
      </c>
      <c r="Q228" t="s">
        <v>89</v>
      </c>
      <c r="R228" t="s">
        <v>102</v>
      </c>
      <c r="S228" t="s">
        <v>107</v>
      </c>
      <c r="T228">
        <v>13.078260139628799</v>
      </c>
      <c r="U228">
        <v>89</v>
      </c>
      <c r="W228">
        <v>0</v>
      </c>
      <c r="X228">
        <v>0</v>
      </c>
      <c r="Y228">
        <v>0</v>
      </c>
      <c r="Z228">
        <v>1</v>
      </c>
      <c r="AA228">
        <v>0</v>
      </c>
      <c r="AB228">
        <v>0</v>
      </c>
      <c r="AC228" t="s">
        <v>98</v>
      </c>
      <c r="AD228">
        <f t="shared" si="15"/>
        <v>5</v>
      </c>
      <c r="AE228">
        <f t="shared" si="16"/>
        <v>3</v>
      </c>
      <c r="AF228">
        <f t="shared" si="17"/>
        <v>0</v>
      </c>
      <c r="AG228">
        <f t="shared" si="18"/>
        <v>2</v>
      </c>
      <c r="AO228" t="s">
        <v>84</v>
      </c>
      <c r="AP228" t="s">
        <v>84</v>
      </c>
      <c r="AT228" t="s">
        <v>84</v>
      </c>
      <c r="AW228" t="s">
        <v>78</v>
      </c>
      <c r="BC228" t="s">
        <v>79</v>
      </c>
      <c r="BD228" t="s">
        <v>79</v>
      </c>
      <c r="BK228" t="str">
        <f t="shared" si="19"/>
        <v xml:space="preserve">Ambientes Virtuales para el Aprendizaje  de la Matemáticas (IA o Plataformas) / Manuales de lectura (4°-8°) / Olimpiadas STEM / ESMATE_P / PFLE-ATAL / Nuevo modelo de la media / Ruta de Acompañamiento Integral / </v>
      </c>
    </row>
    <row r="229" spans="1:63">
      <c r="A229">
        <v>111001086584</v>
      </c>
      <c r="B229" t="s">
        <v>343</v>
      </c>
      <c r="C229" t="s">
        <v>70</v>
      </c>
      <c r="E229" t="s">
        <v>77</v>
      </c>
      <c r="F229" t="s">
        <v>197</v>
      </c>
      <c r="H229">
        <v>44</v>
      </c>
      <c r="I229">
        <v>42</v>
      </c>
      <c r="J229">
        <v>12</v>
      </c>
      <c r="K229">
        <v>3</v>
      </c>
      <c r="L229">
        <v>0</v>
      </c>
      <c r="M229">
        <v>3</v>
      </c>
      <c r="N229">
        <v>223.99204244031799</v>
      </c>
      <c r="O229">
        <v>237.58413461538501</v>
      </c>
      <c r="P229">
        <v>246.52847152847099</v>
      </c>
      <c r="Q229" t="s">
        <v>73</v>
      </c>
      <c r="R229" t="s">
        <v>102</v>
      </c>
      <c r="S229" t="s">
        <v>103</v>
      </c>
      <c r="T229">
        <v>7.5894646186199104</v>
      </c>
      <c r="U229">
        <v>272</v>
      </c>
      <c r="W229">
        <v>0</v>
      </c>
      <c r="X229">
        <v>0</v>
      </c>
      <c r="Y229">
        <v>1</v>
      </c>
      <c r="Z229">
        <v>0</v>
      </c>
      <c r="AA229">
        <v>0</v>
      </c>
      <c r="AB229">
        <v>0</v>
      </c>
      <c r="AC229" t="s">
        <v>108</v>
      </c>
      <c r="AD229">
        <f t="shared" si="15"/>
        <v>5</v>
      </c>
      <c r="AE229">
        <f t="shared" si="16"/>
        <v>2</v>
      </c>
      <c r="AF229">
        <f t="shared" si="17"/>
        <v>1</v>
      </c>
      <c r="AG229">
        <f t="shared" si="18"/>
        <v>2</v>
      </c>
      <c r="AJ229" t="s">
        <v>77</v>
      </c>
      <c r="AR229" t="s">
        <v>84</v>
      </c>
      <c r="AW229" t="s">
        <v>84</v>
      </c>
      <c r="BC229" t="s">
        <v>79</v>
      </c>
      <c r="BE229" t="s">
        <v>79</v>
      </c>
      <c r="BK229" t="str">
        <f t="shared" si="19"/>
        <v xml:space="preserve">Acompáñame: Tutorías presenciales / ESMATE_P / PFLE-ATAL / Acompañamiento diferenciado inglés / </v>
      </c>
    </row>
    <row r="230" spans="1:63">
      <c r="A230">
        <v>111001086606</v>
      </c>
      <c r="B230" t="s">
        <v>344</v>
      </c>
      <c r="C230" t="s">
        <v>70</v>
      </c>
      <c r="E230" t="s">
        <v>77</v>
      </c>
      <c r="F230" t="s">
        <v>106</v>
      </c>
      <c r="H230">
        <v>31</v>
      </c>
      <c r="I230">
        <v>35</v>
      </c>
      <c r="J230">
        <v>31</v>
      </c>
      <c r="K230">
        <v>3</v>
      </c>
      <c r="L230">
        <v>1</v>
      </c>
      <c r="M230">
        <v>4</v>
      </c>
      <c r="N230">
        <v>251.92307692307699</v>
      </c>
      <c r="O230">
        <v>237.30769230769201</v>
      </c>
      <c r="P230">
        <v>251.92307692307699</v>
      </c>
      <c r="Q230" t="s">
        <v>73</v>
      </c>
      <c r="R230" t="s">
        <v>102</v>
      </c>
      <c r="S230" t="s">
        <v>103</v>
      </c>
      <c r="T230">
        <v>20.813982212688401</v>
      </c>
      <c r="U230">
        <v>13</v>
      </c>
      <c r="W230">
        <v>1</v>
      </c>
      <c r="X230">
        <v>0</v>
      </c>
      <c r="Y230">
        <v>1</v>
      </c>
      <c r="Z230">
        <v>0</v>
      </c>
      <c r="AA230">
        <v>0</v>
      </c>
      <c r="AB230">
        <v>0</v>
      </c>
      <c r="AC230" t="s">
        <v>110</v>
      </c>
      <c r="AD230">
        <f t="shared" si="15"/>
        <v>4</v>
      </c>
      <c r="AE230">
        <f t="shared" si="16"/>
        <v>1</v>
      </c>
      <c r="AF230">
        <f t="shared" si="17"/>
        <v>1</v>
      </c>
      <c r="AG230">
        <f t="shared" si="18"/>
        <v>2</v>
      </c>
      <c r="AJ230" t="s">
        <v>77</v>
      </c>
      <c r="AT230" t="s">
        <v>84</v>
      </c>
      <c r="AW230" t="s">
        <v>78</v>
      </c>
      <c r="BC230" t="s">
        <v>79</v>
      </c>
      <c r="BE230" t="s">
        <v>79</v>
      </c>
      <c r="BK230" t="str">
        <f t="shared" si="19"/>
        <v xml:space="preserve">Olimpiadas STEM / ESMATE_P / PFLE-ATAL / Acompañamiento diferenciado inglés / </v>
      </c>
    </row>
    <row r="231" spans="1:63">
      <c r="A231">
        <v>111001086614</v>
      </c>
      <c r="B231" t="s">
        <v>345</v>
      </c>
      <c r="C231" t="s">
        <v>70</v>
      </c>
      <c r="E231" t="s">
        <v>81</v>
      </c>
      <c r="F231" t="s">
        <v>182</v>
      </c>
      <c r="H231">
        <v>31</v>
      </c>
      <c r="I231">
        <v>36</v>
      </c>
      <c r="J231">
        <v>23</v>
      </c>
      <c r="K231">
        <v>8</v>
      </c>
      <c r="L231">
        <v>2</v>
      </c>
      <c r="M231">
        <v>10</v>
      </c>
      <c r="N231">
        <v>259.58668197474202</v>
      </c>
      <c r="O231">
        <v>261.09746274667702</v>
      </c>
      <c r="P231">
        <v>267.94370434035199</v>
      </c>
      <c r="Q231" t="s">
        <v>73</v>
      </c>
      <c r="R231" t="s">
        <v>74</v>
      </c>
      <c r="S231" t="s">
        <v>75</v>
      </c>
      <c r="T231">
        <v>10.6019214622576</v>
      </c>
      <c r="U231">
        <v>157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1</v>
      </c>
      <c r="AC231" t="s">
        <v>83</v>
      </c>
      <c r="AD231">
        <f t="shared" si="15"/>
        <v>5</v>
      </c>
      <c r="AE231">
        <f t="shared" si="16"/>
        <v>1</v>
      </c>
      <c r="AF231">
        <f t="shared" si="17"/>
        <v>2</v>
      </c>
      <c r="AG231">
        <f t="shared" si="18"/>
        <v>2</v>
      </c>
      <c r="AI231" t="s">
        <v>77</v>
      </c>
      <c r="AJ231" t="s">
        <v>77</v>
      </c>
      <c r="AV231" t="s">
        <v>84</v>
      </c>
      <c r="AW231" t="s">
        <v>78</v>
      </c>
      <c r="BC231" t="s">
        <v>79</v>
      </c>
      <c r="BD231" t="s">
        <v>79</v>
      </c>
      <c r="BK231" t="str">
        <f t="shared" si="19"/>
        <v xml:space="preserve">Prest-Math para la enseñanza de las matemáticas_P / ESMATE_P / PFLE-ATAL / Nuevo modelo de la media / Ruta de Acompañamiento Integral / </v>
      </c>
    </row>
    <row r="232" spans="1:63">
      <c r="A232">
        <v>111001086631</v>
      </c>
      <c r="B232" t="s">
        <v>346</v>
      </c>
      <c r="C232" t="s">
        <v>70</v>
      </c>
      <c r="E232" t="s">
        <v>81</v>
      </c>
      <c r="F232" t="s">
        <v>117</v>
      </c>
      <c r="H232">
        <v>35</v>
      </c>
      <c r="I232">
        <v>53</v>
      </c>
      <c r="J232">
        <v>8</v>
      </c>
      <c r="K232">
        <v>3</v>
      </c>
      <c r="L232">
        <v>3</v>
      </c>
      <c r="M232">
        <v>6</v>
      </c>
      <c r="N232">
        <v>243.07692307692301</v>
      </c>
      <c r="O232">
        <v>246.538461538462</v>
      </c>
      <c r="P232">
        <v>254.61538461538501</v>
      </c>
      <c r="Q232" t="s">
        <v>73</v>
      </c>
      <c r="R232" t="s">
        <v>102</v>
      </c>
      <c r="S232" t="s">
        <v>103</v>
      </c>
      <c r="T232">
        <v>9.7742876724613605</v>
      </c>
      <c r="U232">
        <v>188</v>
      </c>
      <c r="W232">
        <v>0</v>
      </c>
      <c r="X232">
        <v>0</v>
      </c>
      <c r="Y232">
        <v>0</v>
      </c>
      <c r="Z232">
        <v>1</v>
      </c>
      <c r="AA232">
        <v>0</v>
      </c>
      <c r="AB232">
        <v>0</v>
      </c>
      <c r="AC232" t="s">
        <v>98</v>
      </c>
      <c r="AD232">
        <f t="shared" si="15"/>
        <v>5</v>
      </c>
      <c r="AE232">
        <f t="shared" si="16"/>
        <v>3</v>
      </c>
      <c r="AF232">
        <f t="shared" si="17"/>
        <v>0</v>
      </c>
      <c r="AG232">
        <f t="shared" si="18"/>
        <v>2</v>
      </c>
      <c r="AO232" t="s">
        <v>84</v>
      </c>
      <c r="AP232" t="s">
        <v>84</v>
      </c>
      <c r="AV232" t="s">
        <v>84</v>
      </c>
      <c r="AW232" t="s">
        <v>78</v>
      </c>
      <c r="BC232" t="s">
        <v>79</v>
      </c>
      <c r="BD232" t="s">
        <v>79</v>
      </c>
      <c r="BK232" t="str">
        <f t="shared" si="19"/>
        <v xml:space="preserve">Ambientes Virtuales para el Aprendizaje  de la Matemáticas (IA o Plataformas) / Manuales de lectura (4°-8°) / Prest-Math para la enseñanza de las matemáticas_P / ESMATE_P / PFLE-ATAL / Nuevo modelo de la media / Ruta de Acompañamiento Integral / </v>
      </c>
    </row>
    <row r="233" spans="1:63">
      <c r="A233">
        <v>111001086649</v>
      </c>
      <c r="B233" t="s">
        <v>347</v>
      </c>
      <c r="C233" t="s">
        <v>70</v>
      </c>
      <c r="E233" t="s">
        <v>71</v>
      </c>
      <c r="F233" t="s">
        <v>82</v>
      </c>
      <c r="H233">
        <v>26</v>
      </c>
      <c r="I233">
        <v>40</v>
      </c>
      <c r="J233">
        <v>24</v>
      </c>
      <c r="K233">
        <v>9</v>
      </c>
      <c r="L233">
        <v>1</v>
      </c>
      <c r="M233">
        <v>10</v>
      </c>
      <c r="N233">
        <v>268.84615384615398</v>
      </c>
      <c r="O233">
        <v>264.95104895104902</v>
      </c>
      <c r="P233">
        <v>272.30769230769198</v>
      </c>
      <c r="Q233" t="s">
        <v>73</v>
      </c>
      <c r="R233" t="s">
        <v>74</v>
      </c>
      <c r="S233" t="s">
        <v>75</v>
      </c>
      <c r="T233">
        <v>10.3124985950879</v>
      </c>
      <c r="U233">
        <v>167</v>
      </c>
      <c r="W233">
        <v>0</v>
      </c>
      <c r="X233">
        <v>0</v>
      </c>
      <c r="Y233">
        <v>0</v>
      </c>
      <c r="Z233">
        <v>0</v>
      </c>
      <c r="AA233">
        <v>1</v>
      </c>
      <c r="AB233">
        <v>0</v>
      </c>
      <c r="AC233" t="s">
        <v>76</v>
      </c>
      <c r="AD233">
        <f t="shared" si="15"/>
        <v>5</v>
      </c>
      <c r="AE233">
        <f t="shared" si="16"/>
        <v>0</v>
      </c>
      <c r="AF233">
        <f t="shared" si="17"/>
        <v>2</v>
      </c>
      <c r="AG233">
        <f t="shared" si="18"/>
        <v>3</v>
      </c>
      <c r="AI233" t="s">
        <v>77</v>
      </c>
      <c r="AJ233" t="s">
        <v>77</v>
      </c>
      <c r="AW233" t="s">
        <v>78</v>
      </c>
      <c r="AX233" t="s">
        <v>79</v>
      </c>
      <c r="BD233" t="s">
        <v>79</v>
      </c>
      <c r="BE233" t="s">
        <v>79</v>
      </c>
      <c r="BK233" t="str">
        <f t="shared" si="19"/>
        <v xml:space="preserve">ESMATE_P / Nuevo modelo de la media / Ruta de Acompañamiento Integral / Acompañamiento diferenciado inglés / </v>
      </c>
    </row>
    <row r="234" spans="1:63">
      <c r="A234">
        <v>111001086665</v>
      </c>
      <c r="B234" t="s">
        <v>348</v>
      </c>
      <c r="C234" t="s">
        <v>70</v>
      </c>
      <c r="E234" t="s">
        <v>77</v>
      </c>
      <c r="F234" t="s">
        <v>101</v>
      </c>
      <c r="H234">
        <v>52</v>
      </c>
      <c r="I234">
        <v>32</v>
      </c>
      <c r="J234">
        <v>11</v>
      </c>
      <c r="K234">
        <v>5</v>
      </c>
      <c r="L234">
        <v>0</v>
      </c>
      <c r="M234">
        <v>5</v>
      </c>
      <c r="N234">
        <v>233.461538461538</v>
      </c>
      <c r="O234">
        <v>240.769230769231</v>
      </c>
      <c r="P234">
        <v>249.61538461538501</v>
      </c>
      <c r="Q234" t="s">
        <v>73</v>
      </c>
      <c r="R234" t="s">
        <v>102</v>
      </c>
      <c r="S234" t="s">
        <v>103</v>
      </c>
      <c r="T234">
        <v>5.2930020396864901</v>
      </c>
      <c r="U234">
        <v>353</v>
      </c>
      <c r="V234">
        <v>111001086665</v>
      </c>
      <c r="W234">
        <v>0</v>
      </c>
      <c r="X234">
        <v>1</v>
      </c>
      <c r="Y234">
        <v>1</v>
      </c>
      <c r="Z234">
        <v>0</v>
      </c>
      <c r="AA234">
        <v>0</v>
      </c>
      <c r="AB234">
        <v>0</v>
      </c>
      <c r="AC234" t="s">
        <v>108</v>
      </c>
      <c r="AD234">
        <f t="shared" si="15"/>
        <v>5</v>
      </c>
      <c r="AE234">
        <f t="shared" si="16"/>
        <v>3</v>
      </c>
      <c r="AF234">
        <f t="shared" si="17"/>
        <v>1</v>
      </c>
      <c r="AG234">
        <f t="shared" si="18"/>
        <v>1</v>
      </c>
      <c r="AJ234" t="s">
        <v>77</v>
      </c>
      <c r="AN234" t="s">
        <v>84</v>
      </c>
      <c r="AQ234" t="s">
        <v>84</v>
      </c>
      <c r="AW234" t="s">
        <v>84</v>
      </c>
      <c r="BC234" t="s">
        <v>79</v>
      </c>
      <c r="BK234" t="str">
        <f t="shared" si="19"/>
        <v xml:space="preserve">ENAD - Enseñar en el Nivel Adecuado / Nivelación de aprendizajes desde la secundaria / ESMATE_P / PFLE-ATAL / </v>
      </c>
    </row>
    <row r="235" spans="1:63">
      <c r="A235">
        <v>111001086681</v>
      </c>
      <c r="B235" t="s">
        <v>349</v>
      </c>
      <c r="C235" t="s">
        <v>70</v>
      </c>
      <c r="E235" t="s">
        <v>77</v>
      </c>
      <c r="F235" t="s">
        <v>86</v>
      </c>
      <c r="H235">
        <v>39</v>
      </c>
      <c r="I235">
        <v>41</v>
      </c>
      <c r="J235">
        <v>15</v>
      </c>
      <c r="K235">
        <v>6</v>
      </c>
      <c r="L235">
        <v>0</v>
      </c>
      <c r="M235">
        <v>6</v>
      </c>
      <c r="N235">
        <v>247.26780626780601</v>
      </c>
      <c r="O235">
        <v>241.15384615384599</v>
      </c>
      <c r="P235">
        <v>251.444906444906</v>
      </c>
      <c r="Q235" t="s">
        <v>73</v>
      </c>
      <c r="R235" t="s">
        <v>102</v>
      </c>
      <c r="S235" t="s">
        <v>103</v>
      </c>
      <c r="T235">
        <v>13.4579643204295</v>
      </c>
      <c r="U235">
        <v>74</v>
      </c>
      <c r="W235">
        <v>1</v>
      </c>
      <c r="X235">
        <v>0</v>
      </c>
      <c r="Y235">
        <v>1</v>
      </c>
      <c r="Z235">
        <v>0</v>
      </c>
      <c r="AA235">
        <v>0</v>
      </c>
      <c r="AB235">
        <v>0</v>
      </c>
      <c r="AC235" t="s">
        <v>110</v>
      </c>
      <c r="AD235">
        <f t="shared" si="15"/>
        <v>4</v>
      </c>
      <c r="AE235">
        <f t="shared" si="16"/>
        <v>0</v>
      </c>
      <c r="AF235">
        <f t="shared" si="17"/>
        <v>1</v>
      </c>
      <c r="AG235">
        <f t="shared" si="18"/>
        <v>3</v>
      </c>
      <c r="AI235" t="s">
        <v>77</v>
      </c>
      <c r="AW235" t="s">
        <v>78</v>
      </c>
      <c r="BA235" t="s">
        <v>79</v>
      </c>
      <c r="BC235" t="s">
        <v>79</v>
      </c>
      <c r="BE235" t="s">
        <v>79</v>
      </c>
      <c r="BK235" t="str">
        <f t="shared" si="19"/>
        <v xml:space="preserve">ESMATE_P / NIDOS -  FORTALECIMIENTO  / PFLE-ATAL / Acompañamiento diferenciado inglés / </v>
      </c>
    </row>
    <row r="236" spans="1:63">
      <c r="A236">
        <v>111001086720</v>
      </c>
      <c r="B236" t="s">
        <v>350</v>
      </c>
      <c r="C236" t="s">
        <v>70</v>
      </c>
      <c r="E236" t="s">
        <v>81</v>
      </c>
      <c r="F236" t="s">
        <v>135</v>
      </c>
      <c r="H236">
        <v>30</v>
      </c>
      <c r="I236">
        <v>40</v>
      </c>
      <c r="J236">
        <v>22</v>
      </c>
      <c r="K236">
        <v>7</v>
      </c>
      <c r="L236">
        <v>1</v>
      </c>
      <c r="M236">
        <v>8</v>
      </c>
      <c r="N236">
        <v>265</v>
      </c>
      <c r="O236">
        <v>261.538461538462</v>
      </c>
      <c r="P236">
        <v>258.07692307692298</v>
      </c>
      <c r="Q236" t="s">
        <v>93</v>
      </c>
      <c r="R236" t="s">
        <v>102</v>
      </c>
      <c r="S236" t="s">
        <v>107</v>
      </c>
      <c r="T236">
        <v>11.142383789408701</v>
      </c>
      <c r="U236">
        <v>140</v>
      </c>
      <c r="W236">
        <v>0</v>
      </c>
      <c r="X236">
        <v>0</v>
      </c>
      <c r="Y236">
        <v>0</v>
      </c>
      <c r="Z236">
        <v>1</v>
      </c>
      <c r="AA236">
        <v>0</v>
      </c>
      <c r="AB236">
        <v>0</v>
      </c>
      <c r="AC236" t="s">
        <v>98</v>
      </c>
      <c r="AD236">
        <f t="shared" si="15"/>
        <v>6</v>
      </c>
      <c r="AE236">
        <f t="shared" si="16"/>
        <v>3</v>
      </c>
      <c r="AF236">
        <f t="shared" si="17"/>
        <v>0</v>
      </c>
      <c r="AG236">
        <f t="shared" si="18"/>
        <v>3</v>
      </c>
      <c r="AO236" t="s">
        <v>84</v>
      </c>
      <c r="AP236" t="s">
        <v>84</v>
      </c>
      <c r="AT236" t="s">
        <v>84</v>
      </c>
      <c r="AW236" t="s">
        <v>78</v>
      </c>
      <c r="BC236" t="s">
        <v>79</v>
      </c>
      <c r="BD236" t="s">
        <v>79</v>
      </c>
      <c r="BE236" t="s">
        <v>79</v>
      </c>
      <c r="BK236" t="str">
        <f t="shared" si="19"/>
        <v xml:space="preserve">Ambientes Virtuales para el Aprendizaje  de la Matemáticas (IA o Plataformas) / Manuales de lectura (4°-8°) / Olimpiadas STEM / ESMATE_P / PFLE-ATAL / Nuevo modelo de la media / Ruta de Acompañamiento Integral / Acompañamiento diferenciado inglés / </v>
      </c>
    </row>
    <row r="237" spans="1:63">
      <c r="A237">
        <v>111001086754</v>
      </c>
      <c r="B237" t="s">
        <v>351</v>
      </c>
      <c r="C237" t="s">
        <v>70</v>
      </c>
      <c r="E237" t="s">
        <v>81</v>
      </c>
      <c r="F237" t="s">
        <v>106</v>
      </c>
      <c r="H237">
        <v>31</v>
      </c>
      <c r="I237">
        <v>40</v>
      </c>
      <c r="J237">
        <v>22</v>
      </c>
      <c r="K237">
        <v>7</v>
      </c>
      <c r="L237">
        <v>0</v>
      </c>
      <c r="M237">
        <v>7</v>
      </c>
      <c r="N237">
        <v>259.61538461538498</v>
      </c>
      <c r="O237">
        <v>255</v>
      </c>
      <c r="P237">
        <v>261.332275971451</v>
      </c>
      <c r="Q237" t="s">
        <v>73</v>
      </c>
      <c r="R237" t="s">
        <v>97</v>
      </c>
      <c r="S237" t="s">
        <v>75</v>
      </c>
      <c r="T237">
        <v>10.668810371587901</v>
      </c>
      <c r="U237">
        <v>151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1</v>
      </c>
      <c r="AC237" t="s">
        <v>83</v>
      </c>
      <c r="AD237">
        <f t="shared" si="15"/>
        <v>5</v>
      </c>
      <c r="AE237">
        <f t="shared" si="16"/>
        <v>1</v>
      </c>
      <c r="AF237">
        <f t="shared" si="17"/>
        <v>2</v>
      </c>
      <c r="AG237">
        <f t="shared" si="18"/>
        <v>2</v>
      </c>
      <c r="AI237" t="s">
        <v>77</v>
      </c>
      <c r="AJ237" t="s">
        <v>77</v>
      </c>
      <c r="AT237" t="s">
        <v>84</v>
      </c>
      <c r="AW237" t="s">
        <v>78</v>
      </c>
      <c r="BB237" t="s">
        <v>79</v>
      </c>
      <c r="BC237" t="s">
        <v>79</v>
      </c>
      <c r="BK237" t="str">
        <f t="shared" si="19"/>
        <v xml:space="preserve">Olimpiadas STEM / ESMATE_P / FORTALECIMIENTO INFANCIA / PFLE-ATAL / </v>
      </c>
    </row>
    <row r="238" spans="1:63">
      <c r="A238">
        <v>111001086762</v>
      </c>
      <c r="B238" t="s">
        <v>352</v>
      </c>
      <c r="C238" t="s">
        <v>70</v>
      </c>
      <c r="E238" t="s">
        <v>77</v>
      </c>
      <c r="F238" t="s">
        <v>197</v>
      </c>
      <c r="H238">
        <v>46</v>
      </c>
      <c r="I238">
        <v>40</v>
      </c>
      <c r="J238">
        <v>8</v>
      </c>
      <c r="K238">
        <v>4</v>
      </c>
      <c r="L238">
        <v>2</v>
      </c>
      <c r="M238">
        <v>6</v>
      </c>
      <c r="N238">
        <v>245.769230769231</v>
      </c>
      <c r="O238">
        <v>241.92307692307699</v>
      </c>
      <c r="P238">
        <v>255.769230769231</v>
      </c>
      <c r="Q238" t="s">
        <v>73</v>
      </c>
      <c r="R238" t="s">
        <v>102</v>
      </c>
      <c r="S238" t="s">
        <v>103</v>
      </c>
      <c r="T238">
        <v>11.6933489606465</v>
      </c>
      <c r="U238">
        <v>123</v>
      </c>
      <c r="W238">
        <v>0</v>
      </c>
      <c r="X238">
        <v>0</v>
      </c>
      <c r="Y238">
        <v>1</v>
      </c>
      <c r="Z238">
        <v>0</v>
      </c>
      <c r="AA238">
        <v>0</v>
      </c>
      <c r="AB238">
        <v>0</v>
      </c>
      <c r="AC238" t="s">
        <v>108</v>
      </c>
      <c r="AD238">
        <f t="shared" si="15"/>
        <v>5</v>
      </c>
      <c r="AE238">
        <f t="shared" si="16"/>
        <v>2</v>
      </c>
      <c r="AF238">
        <f t="shared" si="17"/>
        <v>0</v>
      </c>
      <c r="AG238">
        <f t="shared" si="18"/>
        <v>3</v>
      </c>
      <c r="AR238" t="s">
        <v>84</v>
      </c>
      <c r="AW238" t="s">
        <v>84</v>
      </c>
      <c r="BB238" t="s">
        <v>79</v>
      </c>
      <c r="BC238" t="s">
        <v>79</v>
      </c>
      <c r="BE238" t="s">
        <v>79</v>
      </c>
      <c r="BK238" t="str">
        <f t="shared" si="19"/>
        <v xml:space="preserve">Acompáñame: Tutorías presenciales / ESMATE_P / FORTALECIMIENTO INFANCIA / PFLE-ATAL / Acompañamiento diferenciado inglés / </v>
      </c>
    </row>
    <row r="239" spans="1:63">
      <c r="A239">
        <v>111001086771</v>
      </c>
      <c r="B239" t="s">
        <v>353</v>
      </c>
      <c r="C239" t="s">
        <v>70</v>
      </c>
      <c r="E239" t="s">
        <v>81</v>
      </c>
      <c r="F239" t="s">
        <v>82</v>
      </c>
      <c r="H239">
        <v>32</v>
      </c>
      <c r="I239">
        <v>42</v>
      </c>
      <c r="J239">
        <v>20</v>
      </c>
      <c r="K239">
        <v>5</v>
      </c>
      <c r="L239">
        <v>0</v>
      </c>
      <c r="M239">
        <v>5</v>
      </c>
      <c r="N239">
        <v>261.11034798534803</v>
      </c>
      <c r="O239">
        <v>262.39541160593802</v>
      </c>
      <c r="P239">
        <v>264.35304579813197</v>
      </c>
      <c r="Q239" t="s">
        <v>73</v>
      </c>
      <c r="R239" t="s">
        <v>97</v>
      </c>
      <c r="S239" t="s">
        <v>75</v>
      </c>
      <c r="T239">
        <v>5.4452154340187002</v>
      </c>
      <c r="U239">
        <v>350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1</v>
      </c>
      <c r="AC239" t="s">
        <v>83</v>
      </c>
      <c r="AD239">
        <f t="shared" si="15"/>
        <v>5</v>
      </c>
      <c r="AE239">
        <f t="shared" si="16"/>
        <v>1</v>
      </c>
      <c r="AF239">
        <f t="shared" si="17"/>
        <v>2</v>
      </c>
      <c r="AG239">
        <f t="shared" si="18"/>
        <v>2</v>
      </c>
      <c r="AI239" t="s">
        <v>77</v>
      </c>
      <c r="AJ239" t="s">
        <v>77</v>
      </c>
      <c r="AT239" t="s">
        <v>84</v>
      </c>
      <c r="AW239" t="s">
        <v>78</v>
      </c>
      <c r="BC239" t="s">
        <v>79</v>
      </c>
      <c r="BD239" t="s">
        <v>79</v>
      </c>
      <c r="BK239" t="str">
        <f t="shared" si="19"/>
        <v xml:space="preserve">Olimpiadas STEM / ESMATE_P / PFLE-ATAL / Nuevo modelo de la media / Ruta de Acompañamiento Integral / </v>
      </c>
    </row>
    <row r="240" spans="1:63">
      <c r="A240">
        <v>111001086789</v>
      </c>
      <c r="B240" t="s">
        <v>354</v>
      </c>
      <c r="C240" t="s">
        <v>70</v>
      </c>
      <c r="E240" t="s">
        <v>81</v>
      </c>
      <c r="F240" t="s">
        <v>147</v>
      </c>
      <c r="H240">
        <v>24</v>
      </c>
      <c r="I240">
        <v>37</v>
      </c>
      <c r="J240">
        <v>33</v>
      </c>
      <c r="K240">
        <v>7</v>
      </c>
      <c r="L240">
        <v>0</v>
      </c>
      <c r="M240">
        <v>7</v>
      </c>
      <c r="N240">
        <v>256.538461538462</v>
      </c>
      <c r="O240">
        <v>260.769230769231</v>
      </c>
      <c r="P240">
        <v>263.07692307692298</v>
      </c>
      <c r="Q240" t="s">
        <v>73</v>
      </c>
      <c r="R240" t="s">
        <v>97</v>
      </c>
      <c r="S240" t="s">
        <v>75</v>
      </c>
      <c r="T240">
        <v>11.6407932480959</v>
      </c>
      <c r="U240">
        <v>124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1</v>
      </c>
      <c r="AC240" t="s">
        <v>83</v>
      </c>
      <c r="AD240">
        <f t="shared" si="15"/>
        <v>5</v>
      </c>
      <c r="AE240">
        <f t="shared" si="16"/>
        <v>2</v>
      </c>
      <c r="AF240">
        <f t="shared" si="17"/>
        <v>3</v>
      </c>
      <c r="AG240">
        <f t="shared" si="18"/>
        <v>0</v>
      </c>
      <c r="AI240" t="s">
        <v>77</v>
      </c>
      <c r="AJ240" t="s">
        <v>77</v>
      </c>
      <c r="AK240" t="s">
        <v>77</v>
      </c>
      <c r="AO240" t="s">
        <v>84</v>
      </c>
      <c r="AV240" t="s">
        <v>84</v>
      </c>
      <c r="AW240" t="s">
        <v>78</v>
      </c>
      <c r="BK240" t="str">
        <f t="shared" si="19"/>
        <v xml:space="preserve">Ambientes Virtuales para el Aprendizaje  de la Matemáticas (IA o Plataformas) / Prest-Math para la enseñanza de las matemáticas_P / ESMATE_P / </v>
      </c>
    </row>
    <row r="241" spans="1:63">
      <c r="A241">
        <v>111001086801</v>
      </c>
      <c r="B241" t="s">
        <v>355</v>
      </c>
      <c r="C241" t="s">
        <v>70</v>
      </c>
      <c r="E241" t="s">
        <v>77</v>
      </c>
      <c r="F241" t="s">
        <v>197</v>
      </c>
      <c r="H241">
        <v>45</v>
      </c>
      <c r="I241">
        <v>35</v>
      </c>
      <c r="J241">
        <v>16</v>
      </c>
      <c r="K241">
        <v>4</v>
      </c>
      <c r="L241">
        <v>0</v>
      </c>
      <c r="M241">
        <v>4</v>
      </c>
      <c r="N241">
        <v>243.59829059829099</v>
      </c>
      <c r="O241">
        <v>243.88407367280601</v>
      </c>
      <c r="P241">
        <v>252.13675213675199</v>
      </c>
      <c r="Q241" t="s">
        <v>73</v>
      </c>
      <c r="R241" t="s">
        <v>102</v>
      </c>
      <c r="S241" t="s">
        <v>103</v>
      </c>
      <c r="T241">
        <v>7.5157988681898997</v>
      </c>
      <c r="U241">
        <v>275</v>
      </c>
      <c r="W241">
        <v>0</v>
      </c>
      <c r="X241">
        <v>0</v>
      </c>
      <c r="Y241">
        <v>1</v>
      </c>
      <c r="Z241">
        <v>0</v>
      </c>
      <c r="AA241">
        <v>0</v>
      </c>
      <c r="AB241">
        <v>0</v>
      </c>
      <c r="AC241" t="s">
        <v>108</v>
      </c>
      <c r="AD241">
        <f t="shared" si="15"/>
        <v>5</v>
      </c>
      <c r="AE241">
        <f t="shared" si="16"/>
        <v>2</v>
      </c>
      <c r="AF241">
        <f t="shared" si="17"/>
        <v>0</v>
      </c>
      <c r="AG241">
        <f t="shared" si="18"/>
        <v>3</v>
      </c>
      <c r="AN241" t="s">
        <v>84</v>
      </c>
      <c r="AR241" t="s">
        <v>84</v>
      </c>
      <c r="AY241" t="s">
        <v>79</v>
      </c>
      <c r="BC241" t="s">
        <v>79</v>
      </c>
      <c r="BE241" t="s">
        <v>79</v>
      </c>
      <c r="BK241" t="str">
        <f t="shared" si="19"/>
        <v xml:space="preserve">ENAD - Enseñar en el Nivel Adecuado / Acompáñame: Tutorías presenciales / PFLE-ATAL / Acompañamiento diferenciado inglés / </v>
      </c>
    </row>
    <row r="242" spans="1:63">
      <c r="A242">
        <v>111001086835</v>
      </c>
      <c r="B242" t="s">
        <v>356</v>
      </c>
      <c r="C242" t="s">
        <v>70</v>
      </c>
      <c r="E242" t="s">
        <v>77</v>
      </c>
      <c r="F242" t="s">
        <v>197</v>
      </c>
      <c r="H242">
        <v>58</v>
      </c>
      <c r="I242">
        <v>26</v>
      </c>
      <c r="J242">
        <v>12</v>
      </c>
      <c r="K242">
        <v>4</v>
      </c>
      <c r="L242">
        <v>0</v>
      </c>
      <c r="M242">
        <v>4</v>
      </c>
      <c r="N242">
        <v>236.94841087056699</v>
      </c>
      <c r="O242">
        <v>239.16603198781399</v>
      </c>
      <c r="P242">
        <v>238.14624329159199</v>
      </c>
      <c r="Q242" t="s">
        <v>89</v>
      </c>
      <c r="R242" t="s">
        <v>150</v>
      </c>
      <c r="S242" t="s">
        <v>107</v>
      </c>
      <c r="T242">
        <v>9.0469703535295807</v>
      </c>
      <c r="U242">
        <v>222</v>
      </c>
      <c r="V242">
        <v>111001086835</v>
      </c>
      <c r="W242">
        <v>0</v>
      </c>
      <c r="X242">
        <v>1</v>
      </c>
      <c r="Y242">
        <v>1</v>
      </c>
      <c r="Z242">
        <v>0</v>
      </c>
      <c r="AA242">
        <v>0</v>
      </c>
      <c r="AB242">
        <v>0</v>
      </c>
      <c r="AC242" t="s">
        <v>108</v>
      </c>
      <c r="AD242">
        <f t="shared" si="15"/>
        <v>5</v>
      </c>
      <c r="AE242">
        <f t="shared" si="16"/>
        <v>2</v>
      </c>
      <c r="AF242">
        <f t="shared" si="17"/>
        <v>1</v>
      </c>
      <c r="AG242">
        <f t="shared" si="18"/>
        <v>2</v>
      </c>
      <c r="AJ242" t="s">
        <v>77</v>
      </c>
      <c r="AR242" t="s">
        <v>84</v>
      </c>
      <c r="AW242" t="s">
        <v>84</v>
      </c>
      <c r="BC242" t="s">
        <v>79</v>
      </c>
      <c r="BE242" t="s">
        <v>79</v>
      </c>
      <c r="BK242" t="str">
        <f t="shared" si="19"/>
        <v xml:space="preserve">Acompáñame: Tutorías presenciales / ESMATE_P / PFLE-ATAL / Acompañamiento diferenciado inglés / </v>
      </c>
    </row>
    <row r="243" spans="1:63">
      <c r="A243">
        <v>111001092410</v>
      </c>
      <c r="B243" t="s">
        <v>357</v>
      </c>
      <c r="C243" t="s">
        <v>70</v>
      </c>
      <c r="E243" t="s">
        <v>77</v>
      </c>
      <c r="F243" t="s">
        <v>197</v>
      </c>
      <c r="H243">
        <v>38</v>
      </c>
      <c r="I243">
        <v>43</v>
      </c>
      <c r="J243">
        <v>13</v>
      </c>
      <c r="K243">
        <v>4</v>
      </c>
      <c r="L243">
        <v>1</v>
      </c>
      <c r="M243">
        <v>5</v>
      </c>
      <c r="N243">
        <v>244.17479234380599</v>
      </c>
      <c r="O243">
        <v>244.09188034188</v>
      </c>
      <c r="P243">
        <v>249.65260545905701</v>
      </c>
      <c r="Q243" t="s">
        <v>73</v>
      </c>
      <c r="R243" t="s">
        <v>102</v>
      </c>
      <c r="S243" t="s">
        <v>103</v>
      </c>
      <c r="T243">
        <v>11.8400665975624</v>
      </c>
      <c r="U243">
        <v>115</v>
      </c>
      <c r="W243">
        <v>0</v>
      </c>
      <c r="X243">
        <v>0</v>
      </c>
      <c r="Y243">
        <v>1</v>
      </c>
      <c r="Z243">
        <v>0</v>
      </c>
      <c r="AA243">
        <v>0</v>
      </c>
      <c r="AB243">
        <v>0</v>
      </c>
      <c r="AC243" t="s">
        <v>108</v>
      </c>
      <c r="AD243">
        <f t="shared" si="15"/>
        <v>5</v>
      </c>
      <c r="AE243">
        <f t="shared" si="16"/>
        <v>2</v>
      </c>
      <c r="AF243">
        <f t="shared" si="17"/>
        <v>0</v>
      </c>
      <c r="AG243">
        <f t="shared" si="18"/>
        <v>3</v>
      </c>
      <c r="AN243" t="s">
        <v>84</v>
      </c>
      <c r="AW243" t="s">
        <v>84</v>
      </c>
      <c r="BC243" t="s">
        <v>79</v>
      </c>
      <c r="BD243" t="s">
        <v>79</v>
      </c>
      <c r="BE243" t="s">
        <v>79</v>
      </c>
      <c r="BK243" t="str">
        <f t="shared" si="19"/>
        <v xml:space="preserve">ENAD - Enseñar en el Nivel Adecuado / ESMATE_P / PFLE-ATAL / Nuevo modelo de la media / Ruta de Acompañamiento Integral / Acompañamiento diferenciado inglés / </v>
      </c>
    </row>
    <row r="244" spans="1:63">
      <c r="A244">
        <v>111001092983</v>
      </c>
      <c r="B244" t="s">
        <v>358</v>
      </c>
      <c r="C244" t="s">
        <v>70</v>
      </c>
      <c r="E244" t="s">
        <v>71</v>
      </c>
      <c r="F244" t="s">
        <v>101</v>
      </c>
      <c r="H244">
        <v>22</v>
      </c>
      <c r="I244">
        <v>34</v>
      </c>
      <c r="J244">
        <v>28</v>
      </c>
      <c r="K244">
        <v>15</v>
      </c>
      <c r="L244">
        <v>1</v>
      </c>
      <c r="M244">
        <v>16</v>
      </c>
      <c r="N244">
        <v>278.18794607454402</v>
      </c>
      <c r="O244">
        <v>272.23712067748801</v>
      </c>
      <c r="P244">
        <v>272.76223776223799</v>
      </c>
      <c r="Q244" t="s">
        <v>89</v>
      </c>
      <c r="R244" t="s">
        <v>74</v>
      </c>
      <c r="S244" t="s">
        <v>90</v>
      </c>
      <c r="T244">
        <v>7.4701482402896202</v>
      </c>
      <c r="U244">
        <v>277</v>
      </c>
      <c r="W244">
        <v>0</v>
      </c>
      <c r="X244">
        <v>0</v>
      </c>
      <c r="Y244">
        <v>0</v>
      </c>
      <c r="Z244">
        <v>0</v>
      </c>
      <c r="AA244">
        <v>1</v>
      </c>
      <c r="AB244">
        <v>0</v>
      </c>
      <c r="AC244" t="s">
        <v>76</v>
      </c>
      <c r="AD244">
        <f t="shared" si="15"/>
        <v>5</v>
      </c>
      <c r="AE244">
        <f t="shared" si="16"/>
        <v>0</v>
      </c>
      <c r="AF244">
        <f t="shared" si="17"/>
        <v>2</v>
      </c>
      <c r="AG244">
        <f t="shared" si="18"/>
        <v>3</v>
      </c>
      <c r="AI244" t="s">
        <v>77</v>
      </c>
      <c r="AJ244" t="s">
        <v>77</v>
      </c>
      <c r="AW244" t="s">
        <v>78</v>
      </c>
      <c r="AX244" t="s">
        <v>79</v>
      </c>
      <c r="BD244" t="s">
        <v>79</v>
      </c>
      <c r="BE244" t="s">
        <v>79</v>
      </c>
      <c r="BK244" t="str">
        <f t="shared" si="19"/>
        <v xml:space="preserve">ESMATE_P / Nuevo modelo de la media / Ruta de Acompañamiento Integral / Acompañamiento diferenciado inglés / </v>
      </c>
    </row>
    <row r="245" spans="1:63">
      <c r="A245">
        <v>111001093084</v>
      </c>
      <c r="B245" t="s">
        <v>359</v>
      </c>
      <c r="C245" t="s">
        <v>70</v>
      </c>
      <c r="E245" t="s">
        <v>77</v>
      </c>
      <c r="F245" t="s">
        <v>101</v>
      </c>
      <c r="H245">
        <v>43</v>
      </c>
      <c r="I245">
        <v>36</v>
      </c>
      <c r="J245">
        <v>14</v>
      </c>
      <c r="K245">
        <v>6</v>
      </c>
      <c r="L245">
        <v>0</v>
      </c>
      <c r="M245">
        <v>6</v>
      </c>
      <c r="N245">
        <v>242.63229678123301</v>
      </c>
      <c r="O245">
        <v>244.52380952381</v>
      </c>
      <c r="P245">
        <v>241.18421052631601</v>
      </c>
      <c r="Q245" t="s">
        <v>89</v>
      </c>
      <c r="R245" t="s">
        <v>150</v>
      </c>
      <c r="S245" t="s">
        <v>107</v>
      </c>
      <c r="T245">
        <v>6.3107927486067803</v>
      </c>
      <c r="U245">
        <v>314</v>
      </c>
      <c r="W245">
        <v>0</v>
      </c>
      <c r="X245">
        <v>0</v>
      </c>
      <c r="Y245">
        <v>1</v>
      </c>
      <c r="Z245">
        <v>0</v>
      </c>
      <c r="AA245">
        <v>0</v>
      </c>
      <c r="AB245">
        <v>0</v>
      </c>
      <c r="AC245" t="s">
        <v>108</v>
      </c>
      <c r="AD245">
        <f t="shared" si="15"/>
        <v>5</v>
      </c>
      <c r="AE245">
        <f t="shared" si="16"/>
        <v>2</v>
      </c>
      <c r="AF245">
        <f t="shared" si="17"/>
        <v>1</v>
      </c>
      <c r="AG245">
        <f t="shared" si="18"/>
        <v>2</v>
      </c>
      <c r="AJ245" t="s">
        <v>77</v>
      </c>
      <c r="AR245" t="s">
        <v>84</v>
      </c>
      <c r="AW245" t="s">
        <v>84</v>
      </c>
      <c r="BC245" t="s">
        <v>79</v>
      </c>
      <c r="BE245" t="s">
        <v>79</v>
      </c>
      <c r="BK245" t="str">
        <f t="shared" si="19"/>
        <v xml:space="preserve">Acompáñame: Tutorías presenciales / ESMATE_P / PFLE-ATAL / Acompañamiento diferenciado inglés / </v>
      </c>
    </row>
    <row r="246" spans="1:63">
      <c r="A246">
        <v>111001094439</v>
      </c>
      <c r="B246" t="s">
        <v>360</v>
      </c>
      <c r="C246" t="s">
        <v>70</v>
      </c>
      <c r="E246" t="s">
        <v>81</v>
      </c>
      <c r="F246" t="s">
        <v>182</v>
      </c>
      <c r="H246">
        <v>40</v>
      </c>
      <c r="I246">
        <v>36</v>
      </c>
      <c r="J246">
        <v>19</v>
      </c>
      <c r="K246">
        <v>3</v>
      </c>
      <c r="L246">
        <v>2</v>
      </c>
      <c r="M246">
        <v>5</v>
      </c>
      <c r="N246">
        <v>246.15384615384599</v>
      </c>
      <c r="O246">
        <v>253.461538461538</v>
      </c>
      <c r="P246">
        <v>255.38461538461499</v>
      </c>
      <c r="Q246" t="s">
        <v>73</v>
      </c>
      <c r="R246" t="s">
        <v>102</v>
      </c>
      <c r="S246" t="s">
        <v>103</v>
      </c>
      <c r="T246">
        <v>7.3917546785433101</v>
      </c>
      <c r="U246">
        <v>279</v>
      </c>
      <c r="W246">
        <v>0</v>
      </c>
      <c r="X246">
        <v>0</v>
      </c>
      <c r="Y246">
        <v>0</v>
      </c>
      <c r="Z246">
        <v>1</v>
      </c>
      <c r="AA246">
        <v>0</v>
      </c>
      <c r="AB246">
        <v>0</v>
      </c>
      <c r="AC246" t="s">
        <v>98</v>
      </c>
      <c r="AD246">
        <f t="shared" si="15"/>
        <v>5</v>
      </c>
      <c r="AE246">
        <f t="shared" si="16"/>
        <v>3</v>
      </c>
      <c r="AF246">
        <f t="shared" si="17"/>
        <v>0</v>
      </c>
      <c r="AG246">
        <f t="shared" si="18"/>
        <v>2</v>
      </c>
      <c r="AO246" t="s">
        <v>84</v>
      </c>
      <c r="AT246" t="s">
        <v>84</v>
      </c>
      <c r="AV246" t="s">
        <v>84</v>
      </c>
      <c r="AW246" t="s">
        <v>78</v>
      </c>
      <c r="BC246" t="s">
        <v>79</v>
      </c>
      <c r="BE246" t="s">
        <v>79</v>
      </c>
      <c r="BK246" t="str">
        <f t="shared" si="19"/>
        <v xml:space="preserve">Ambientes Virtuales para el Aprendizaje  de la Matemáticas (IA o Plataformas) / Olimpiadas STEM / Prest-Math para la enseñanza de las matemáticas_P / ESMATE_P / PFLE-ATAL / Acompañamiento diferenciado inglés / </v>
      </c>
    </row>
    <row r="247" spans="1:63">
      <c r="A247">
        <v>111001094889</v>
      </c>
      <c r="B247" t="s">
        <v>361</v>
      </c>
      <c r="C247" t="s">
        <v>70</v>
      </c>
      <c r="E247" t="s">
        <v>81</v>
      </c>
      <c r="F247" t="s">
        <v>101</v>
      </c>
      <c r="H247">
        <v>23</v>
      </c>
      <c r="I247">
        <v>41</v>
      </c>
      <c r="J247">
        <v>21</v>
      </c>
      <c r="K247">
        <v>11</v>
      </c>
      <c r="L247">
        <v>3</v>
      </c>
      <c r="M247">
        <v>14</v>
      </c>
      <c r="N247">
        <v>251.30055511498799</v>
      </c>
      <c r="O247">
        <v>262.47668997669001</v>
      </c>
      <c r="P247">
        <v>264.769230769231</v>
      </c>
      <c r="Q247" t="s">
        <v>73</v>
      </c>
      <c r="R247" t="s">
        <v>97</v>
      </c>
      <c r="S247" t="s">
        <v>75</v>
      </c>
      <c r="T247">
        <v>6.3070608777613</v>
      </c>
      <c r="U247">
        <v>315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1</v>
      </c>
      <c r="AC247" t="s">
        <v>83</v>
      </c>
      <c r="AD247">
        <f t="shared" si="15"/>
        <v>5</v>
      </c>
      <c r="AE247">
        <f t="shared" si="16"/>
        <v>1</v>
      </c>
      <c r="AF247">
        <f t="shared" si="17"/>
        <v>3</v>
      </c>
      <c r="AG247">
        <f t="shared" si="18"/>
        <v>1</v>
      </c>
      <c r="AI247" t="s">
        <v>77</v>
      </c>
      <c r="AJ247" t="s">
        <v>77</v>
      </c>
      <c r="AK247" t="s">
        <v>77</v>
      </c>
      <c r="AV247" t="s">
        <v>84</v>
      </c>
      <c r="AW247" t="s">
        <v>78</v>
      </c>
      <c r="BD247" t="s">
        <v>79</v>
      </c>
      <c r="BK247" t="str">
        <f t="shared" si="19"/>
        <v xml:space="preserve">Prest-Math para la enseñanza de las matemáticas_P / ESMATE_P / Nuevo modelo de la media / Ruta de Acompañamiento Integral / </v>
      </c>
    </row>
    <row r="248" spans="1:63">
      <c r="A248">
        <v>111001094897</v>
      </c>
      <c r="B248" t="s">
        <v>362</v>
      </c>
      <c r="C248" t="s">
        <v>70</v>
      </c>
      <c r="E248" t="s">
        <v>71</v>
      </c>
      <c r="F248" t="s">
        <v>125</v>
      </c>
      <c r="H248">
        <v>36</v>
      </c>
      <c r="I248">
        <v>34</v>
      </c>
      <c r="J248">
        <v>14</v>
      </c>
      <c r="K248">
        <v>15</v>
      </c>
      <c r="L248">
        <v>2</v>
      </c>
      <c r="M248">
        <v>17</v>
      </c>
      <c r="N248">
        <v>283.07692307692298</v>
      </c>
      <c r="O248">
        <v>277.59615384615398</v>
      </c>
      <c r="P248">
        <v>264.230769230769</v>
      </c>
      <c r="Q248" t="s">
        <v>93</v>
      </c>
      <c r="R248" t="s">
        <v>97</v>
      </c>
      <c r="S248" t="s">
        <v>90</v>
      </c>
      <c r="T248">
        <v>10.512582977948499</v>
      </c>
      <c r="U248">
        <v>163</v>
      </c>
      <c r="W248">
        <v>0</v>
      </c>
      <c r="X248">
        <v>0</v>
      </c>
      <c r="Y248">
        <v>0</v>
      </c>
      <c r="Z248">
        <v>0</v>
      </c>
      <c r="AA248">
        <v>1</v>
      </c>
      <c r="AB248">
        <v>0</v>
      </c>
      <c r="AC248" t="s">
        <v>76</v>
      </c>
      <c r="AD248">
        <f t="shared" si="15"/>
        <v>5</v>
      </c>
      <c r="AE248">
        <f t="shared" si="16"/>
        <v>0</v>
      </c>
      <c r="AF248">
        <f t="shared" si="17"/>
        <v>4</v>
      </c>
      <c r="AG248">
        <f t="shared" si="18"/>
        <v>1</v>
      </c>
      <c r="AI248" t="s">
        <v>77</v>
      </c>
      <c r="AJ248" t="s">
        <v>77</v>
      </c>
      <c r="AL248" t="s">
        <v>77</v>
      </c>
      <c r="AM248" t="s">
        <v>77</v>
      </c>
      <c r="AW248" t="s">
        <v>78</v>
      </c>
      <c r="BA248" t="s">
        <v>79</v>
      </c>
      <c r="BK248" t="str">
        <f t="shared" si="19"/>
        <v xml:space="preserve">ESMATE_P / NIDOS -  FORTALECIMIENTO  / </v>
      </c>
    </row>
    <row r="249" spans="1:63">
      <c r="A249">
        <v>111001094901</v>
      </c>
      <c r="B249" t="s">
        <v>363</v>
      </c>
      <c r="C249" t="s">
        <v>70</v>
      </c>
      <c r="E249" t="s">
        <v>81</v>
      </c>
      <c r="F249" t="s">
        <v>119</v>
      </c>
      <c r="H249">
        <v>36</v>
      </c>
      <c r="I249">
        <v>41</v>
      </c>
      <c r="J249">
        <v>18</v>
      </c>
      <c r="K249">
        <v>5</v>
      </c>
      <c r="L249">
        <v>0</v>
      </c>
      <c r="M249">
        <v>5</v>
      </c>
      <c r="N249">
        <v>260</v>
      </c>
      <c r="O249">
        <v>266.92307692307702</v>
      </c>
      <c r="P249">
        <v>267.69230769230802</v>
      </c>
      <c r="Q249" t="s">
        <v>73</v>
      </c>
      <c r="R249" t="s">
        <v>74</v>
      </c>
      <c r="S249" t="s">
        <v>75</v>
      </c>
      <c r="T249">
        <v>21.942682244452701</v>
      </c>
      <c r="U249">
        <v>11</v>
      </c>
      <c r="W249">
        <v>1</v>
      </c>
      <c r="X249">
        <v>0</v>
      </c>
      <c r="Y249">
        <v>0</v>
      </c>
      <c r="Z249">
        <v>0</v>
      </c>
      <c r="AA249">
        <v>0</v>
      </c>
      <c r="AB249">
        <v>1</v>
      </c>
      <c r="AC249" t="s">
        <v>110</v>
      </c>
      <c r="AD249">
        <f t="shared" si="15"/>
        <v>4</v>
      </c>
      <c r="AE249">
        <f t="shared" si="16"/>
        <v>1</v>
      </c>
      <c r="AF249">
        <f t="shared" si="17"/>
        <v>1</v>
      </c>
      <c r="AG249">
        <f t="shared" si="18"/>
        <v>2</v>
      </c>
      <c r="AJ249" t="s">
        <v>77</v>
      </c>
      <c r="AT249" t="s">
        <v>84</v>
      </c>
      <c r="AW249" t="s">
        <v>78</v>
      </c>
      <c r="BB249" t="s">
        <v>79</v>
      </c>
      <c r="BC249" t="s">
        <v>79</v>
      </c>
      <c r="BK249" t="str">
        <f t="shared" si="19"/>
        <v xml:space="preserve">Olimpiadas STEM / ESMATE_P / FORTALECIMIENTO INFANCIA / PFLE-ATAL / </v>
      </c>
    </row>
    <row r="250" spans="1:63">
      <c r="A250">
        <v>111001096555</v>
      </c>
      <c r="B250" t="s">
        <v>364</v>
      </c>
      <c r="C250" t="s">
        <v>70</v>
      </c>
      <c r="E250" t="s">
        <v>81</v>
      </c>
      <c r="F250" t="s">
        <v>197</v>
      </c>
      <c r="H250">
        <v>46</v>
      </c>
      <c r="I250">
        <v>34</v>
      </c>
      <c r="J250">
        <v>12</v>
      </c>
      <c r="K250">
        <v>7</v>
      </c>
      <c r="L250">
        <v>1</v>
      </c>
      <c r="M250">
        <v>8</v>
      </c>
      <c r="N250">
        <v>248.91608391608401</v>
      </c>
      <c r="O250">
        <v>265.39388322520898</v>
      </c>
      <c r="P250">
        <v>255.14913657770799</v>
      </c>
      <c r="Q250" t="s">
        <v>89</v>
      </c>
      <c r="R250" t="s">
        <v>102</v>
      </c>
      <c r="S250" t="s">
        <v>107</v>
      </c>
      <c r="T250">
        <v>9.4321615860066199</v>
      </c>
      <c r="U250">
        <v>205</v>
      </c>
      <c r="W250">
        <v>0</v>
      </c>
      <c r="X250">
        <v>0</v>
      </c>
      <c r="Y250">
        <v>0</v>
      </c>
      <c r="Z250">
        <v>1</v>
      </c>
      <c r="AA250">
        <v>0</v>
      </c>
      <c r="AB250">
        <v>0</v>
      </c>
      <c r="AC250" t="s">
        <v>98</v>
      </c>
      <c r="AD250">
        <f t="shared" si="15"/>
        <v>5</v>
      </c>
      <c r="AE250">
        <f t="shared" si="16"/>
        <v>3</v>
      </c>
      <c r="AF250">
        <f t="shared" si="17"/>
        <v>1</v>
      </c>
      <c r="AG250">
        <f t="shared" si="18"/>
        <v>1</v>
      </c>
      <c r="AJ250" t="s">
        <v>77</v>
      </c>
      <c r="AO250" t="s">
        <v>84</v>
      </c>
      <c r="AT250" t="s">
        <v>84</v>
      </c>
      <c r="AV250" t="s">
        <v>84</v>
      </c>
      <c r="AW250" t="s">
        <v>78</v>
      </c>
      <c r="BC250" t="s">
        <v>79</v>
      </c>
      <c r="BK250" t="str">
        <f t="shared" si="19"/>
        <v xml:space="preserve">Ambientes Virtuales para el Aprendizaje  de la Matemáticas (IA o Plataformas) / Olimpiadas STEM / Prest-Math para la enseñanza de las matemáticas_P / ESMATE_P / PFLE-ATAL / </v>
      </c>
    </row>
    <row r="251" spans="1:63">
      <c r="A251">
        <v>111001098833</v>
      </c>
      <c r="B251" t="s">
        <v>365</v>
      </c>
      <c r="C251" t="s">
        <v>70</v>
      </c>
      <c r="E251" t="s">
        <v>81</v>
      </c>
      <c r="F251" t="s">
        <v>182</v>
      </c>
      <c r="H251">
        <v>36</v>
      </c>
      <c r="I251">
        <v>40</v>
      </c>
      <c r="J251">
        <v>17</v>
      </c>
      <c r="K251">
        <v>7</v>
      </c>
      <c r="L251">
        <v>1</v>
      </c>
      <c r="M251">
        <v>8</v>
      </c>
      <c r="N251">
        <v>251.92307692307699</v>
      </c>
      <c r="O251">
        <v>256.15384615384602</v>
      </c>
      <c r="P251">
        <v>250.769230769231</v>
      </c>
      <c r="Q251" t="s">
        <v>93</v>
      </c>
      <c r="R251" t="s">
        <v>102</v>
      </c>
      <c r="S251" t="s">
        <v>107</v>
      </c>
      <c r="T251">
        <v>6.3597571721675097</v>
      </c>
      <c r="U251">
        <v>309</v>
      </c>
      <c r="W251">
        <v>0</v>
      </c>
      <c r="X251">
        <v>0</v>
      </c>
      <c r="Y251">
        <v>0</v>
      </c>
      <c r="Z251">
        <v>1</v>
      </c>
      <c r="AA251">
        <v>0</v>
      </c>
      <c r="AB251">
        <v>0</v>
      </c>
      <c r="AC251" t="s">
        <v>98</v>
      </c>
      <c r="AD251">
        <f t="shared" si="15"/>
        <v>6</v>
      </c>
      <c r="AE251">
        <f t="shared" si="16"/>
        <v>3</v>
      </c>
      <c r="AF251">
        <f t="shared" si="17"/>
        <v>0</v>
      </c>
      <c r="AG251">
        <f t="shared" si="18"/>
        <v>3</v>
      </c>
      <c r="AO251" t="s">
        <v>84</v>
      </c>
      <c r="AP251" t="s">
        <v>84</v>
      </c>
      <c r="AT251" t="s">
        <v>84</v>
      </c>
      <c r="AW251" t="s">
        <v>78</v>
      </c>
      <c r="BC251" t="s">
        <v>79</v>
      </c>
      <c r="BE251" t="s">
        <v>79</v>
      </c>
      <c r="BI251" t="s">
        <v>79</v>
      </c>
      <c r="BK251" t="str">
        <f t="shared" si="19"/>
        <v xml:space="preserve">Ambientes Virtuales para el Aprendizaje  de la Matemáticas (IA o Plataformas) / Manuales de lectura (4°-8°) / Olimpiadas STEM / ESMATE_P / PFLE-ATAL / Acompañamiento diferenciado inglés / </v>
      </c>
    </row>
    <row r="252" spans="1:63">
      <c r="A252">
        <v>111001098868</v>
      </c>
      <c r="B252" t="s">
        <v>366</v>
      </c>
      <c r="C252" t="s">
        <v>70</v>
      </c>
      <c r="E252" t="s">
        <v>77</v>
      </c>
      <c r="F252" t="s">
        <v>182</v>
      </c>
      <c r="H252">
        <v>46</v>
      </c>
      <c r="I252">
        <v>39</v>
      </c>
      <c r="J252">
        <v>14</v>
      </c>
      <c r="K252">
        <v>0</v>
      </c>
      <c r="L252">
        <v>1</v>
      </c>
      <c r="M252">
        <v>1</v>
      </c>
      <c r="N252">
        <v>247.69230769230799</v>
      </c>
      <c r="O252">
        <v>243.07692307692301</v>
      </c>
      <c r="P252">
        <v>243.07692307692301</v>
      </c>
      <c r="Q252" t="s">
        <v>93</v>
      </c>
      <c r="R252" t="s">
        <v>150</v>
      </c>
      <c r="S252" t="s">
        <v>107</v>
      </c>
      <c r="T252">
        <v>11.734560275613999</v>
      </c>
      <c r="U252">
        <v>122</v>
      </c>
      <c r="W252">
        <v>0</v>
      </c>
      <c r="X252">
        <v>0</v>
      </c>
      <c r="Y252">
        <v>1</v>
      </c>
      <c r="Z252">
        <v>0</v>
      </c>
      <c r="AA252">
        <v>0</v>
      </c>
      <c r="AB252">
        <v>0</v>
      </c>
      <c r="AC252" t="s">
        <v>108</v>
      </c>
      <c r="AD252">
        <f t="shared" si="15"/>
        <v>5</v>
      </c>
      <c r="AE252">
        <f t="shared" si="16"/>
        <v>2</v>
      </c>
      <c r="AF252">
        <f t="shared" si="17"/>
        <v>1</v>
      </c>
      <c r="AG252">
        <f t="shared" si="18"/>
        <v>2</v>
      </c>
      <c r="AJ252" t="s">
        <v>77</v>
      </c>
      <c r="AN252" t="s">
        <v>84</v>
      </c>
      <c r="AW252" t="s">
        <v>84</v>
      </c>
      <c r="BC252" t="s">
        <v>79</v>
      </c>
      <c r="BD252" t="s">
        <v>79</v>
      </c>
      <c r="BK252" t="str">
        <f t="shared" si="19"/>
        <v xml:space="preserve">ENAD - Enseñar en el Nivel Adecuado / ESMATE_P / PFLE-ATAL / Nuevo modelo de la media / Ruta de Acompañamiento Integral / </v>
      </c>
    </row>
    <row r="253" spans="1:63">
      <c r="A253">
        <v>111001098906</v>
      </c>
      <c r="B253" t="s">
        <v>367</v>
      </c>
      <c r="C253" t="s">
        <v>70</v>
      </c>
      <c r="E253" t="s">
        <v>81</v>
      </c>
      <c r="F253" t="s">
        <v>82</v>
      </c>
      <c r="H253">
        <v>25</v>
      </c>
      <c r="I253">
        <v>45</v>
      </c>
      <c r="J253">
        <v>28</v>
      </c>
      <c r="K253">
        <v>2</v>
      </c>
      <c r="L253">
        <v>0</v>
      </c>
      <c r="M253">
        <v>2</v>
      </c>
      <c r="N253">
        <v>253.42809364548501</v>
      </c>
      <c r="O253">
        <v>245.392916436082</v>
      </c>
      <c r="P253">
        <v>257.74535809018602</v>
      </c>
      <c r="Q253" t="s">
        <v>73</v>
      </c>
      <c r="R253" t="s">
        <v>102</v>
      </c>
      <c r="S253" t="s">
        <v>103</v>
      </c>
      <c r="T253">
        <v>5.8878821468028297</v>
      </c>
      <c r="U253">
        <v>334</v>
      </c>
      <c r="W253">
        <v>0</v>
      </c>
      <c r="X253">
        <v>0</v>
      </c>
      <c r="Y253">
        <v>0</v>
      </c>
      <c r="Z253">
        <v>1</v>
      </c>
      <c r="AA253">
        <v>0</v>
      </c>
      <c r="AB253">
        <v>0</v>
      </c>
      <c r="AC253" t="s">
        <v>98</v>
      </c>
      <c r="AD253">
        <f t="shared" si="15"/>
        <v>5</v>
      </c>
      <c r="AE253">
        <f t="shared" si="16"/>
        <v>2</v>
      </c>
      <c r="AF253">
        <f t="shared" si="17"/>
        <v>1</v>
      </c>
      <c r="AG253">
        <f t="shared" si="18"/>
        <v>2</v>
      </c>
      <c r="AJ253" t="s">
        <v>77</v>
      </c>
      <c r="AO253" t="s">
        <v>84</v>
      </c>
      <c r="AT253" t="s">
        <v>84</v>
      </c>
      <c r="AW253" t="s">
        <v>78</v>
      </c>
      <c r="BC253" t="s">
        <v>79</v>
      </c>
      <c r="BD253" t="s">
        <v>79</v>
      </c>
      <c r="BK253" t="str">
        <f t="shared" si="19"/>
        <v xml:space="preserve">Ambientes Virtuales para el Aprendizaje  de la Matemáticas (IA o Plataformas) / Olimpiadas STEM / ESMATE_P / PFLE-ATAL / Nuevo modelo de la media / Ruta de Acompañamiento Integral / </v>
      </c>
    </row>
    <row r="254" spans="1:63">
      <c r="A254">
        <v>111001098973</v>
      </c>
      <c r="B254" t="s">
        <v>368</v>
      </c>
      <c r="C254" t="s">
        <v>70</v>
      </c>
      <c r="E254" t="s">
        <v>81</v>
      </c>
      <c r="F254" t="s">
        <v>197</v>
      </c>
      <c r="H254">
        <v>55</v>
      </c>
      <c r="I254">
        <v>30</v>
      </c>
      <c r="J254">
        <v>14</v>
      </c>
      <c r="K254">
        <v>2</v>
      </c>
      <c r="L254">
        <v>0</v>
      </c>
      <c r="M254">
        <v>2</v>
      </c>
      <c r="N254">
        <v>246.538461538462</v>
      </c>
      <c r="O254">
        <v>253.07692307692301</v>
      </c>
      <c r="P254">
        <v>252.30769230769201</v>
      </c>
      <c r="Q254" t="s">
        <v>89</v>
      </c>
      <c r="R254" t="s">
        <v>102</v>
      </c>
      <c r="S254" t="s">
        <v>107</v>
      </c>
      <c r="T254">
        <v>12.5498424343454</v>
      </c>
      <c r="U254">
        <v>98</v>
      </c>
      <c r="W254">
        <v>0</v>
      </c>
      <c r="X254">
        <v>0</v>
      </c>
      <c r="Y254">
        <v>0</v>
      </c>
      <c r="Z254">
        <v>1</v>
      </c>
      <c r="AA254">
        <v>0</v>
      </c>
      <c r="AB254">
        <v>0</v>
      </c>
      <c r="AC254" t="s">
        <v>98</v>
      </c>
      <c r="AD254">
        <f t="shared" si="15"/>
        <v>5</v>
      </c>
      <c r="AE254">
        <f t="shared" si="16"/>
        <v>3</v>
      </c>
      <c r="AF254">
        <f t="shared" si="17"/>
        <v>0</v>
      </c>
      <c r="AG254">
        <f t="shared" si="18"/>
        <v>2</v>
      </c>
      <c r="AO254" t="s">
        <v>84</v>
      </c>
      <c r="AT254" t="s">
        <v>84</v>
      </c>
      <c r="AV254" t="s">
        <v>84</v>
      </c>
      <c r="AW254" t="s">
        <v>78</v>
      </c>
      <c r="BB254" t="s">
        <v>79</v>
      </c>
      <c r="BC254" t="s">
        <v>79</v>
      </c>
      <c r="BK254" t="str">
        <f t="shared" si="19"/>
        <v xml:space="preserve">Ambientes Virtuales para el Aprendizaje  de la Matemáticas (IA o Plataformas) / Olimpiadas STEM / Prest-Math para la enseñanza de las matemáticas_P / ESMATE_P / FORTALECIMIENTO INFANCIA / PFLE-ATAL / </v>
      </c>
    </row>
    <row r="255" spans="1:63">
      <c r="A255">
        <v>111001100048</v>
      </c>
      <c r="B255" t="s">
        <v>369</v>
      </c>
      <c r="C255" t="s">
        <v>70</v>
      </c>
      <c r="E255" t="s">
        <v>81</v>
      </c>
      <c r="F255" t="s">
        <v>82</v>
      </c>
      <c r="H255">
        <v>28</v>
      </c>
      <c r="I255">
        <v>39</v>
      </c>
      <c r="J255">
        <v>25</v>
      </c>
      <c r="K255">
        <v>8</v>
      </c>
      <c r="L255">
        <v>0</v>
      </c>
      <c r="M255">
        <v>8</v>
      </c>
      <c r="N255">
        <v>264.230769230769</v>
      </c>
      <c r="O255">
        <v>261.15384615384602</v>
      </c>
      <c r="P255">
        <v>268.461538461538</v>
      </c>
      <c r="Q255" t="s">
        <v>73</v>
      </c>
      <c r="R255" t="s">
        <v>74</v>
      </c>
      <c r="S255" t="s">
        <v>75</v>
      </c>
      <c r="T255">
        <v>11.512969158393799</v>
      </c>
      <c r="U255">
        <v>127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1</v>
      </c>
      <c r="AC255" t="s">
        <v>83</v>
      </c>
      <c r="AD255">
        <f t="shared" si="15"/>
        <v>5</v>
      </c>
      <c r="AE255">
        <f t="shared" si="16"/>
        <v>1</v>
      </c>
      <c r="AF255">
        <f t="shared" si="17"/>
        <v>1</v>
      </c>
      <c r="AG255">
        <f t="shared" si="18"/>
        <v>3</v>
      </c>
      <c r="AI255" t="s">
        <v>77</v>
      </c>
      <c r="AO255" t="s">
        <v>84</v>
      </c>
      <c r="AW255" t="s">
        <v>78</v>
      </c>
      <c r="AX255" t="s">
        <v>79</v>
      </c>
      <c r="BC255" t="s">
        <v>79</v>
      </c>
      <c r="BE255" t="s">
        <v>79</v>
      </c>
      <c r="BK255" t="str">
        <f t="shared" si="19"/>
        <v xml:space="preserve">Ambientes Virtuales para el Aprendizaje  de la Matemáticas (IA o Plataformas) / ESMATE_P / PFLE-ATAL / Acompañamiento diferenciado inglés / </v>
      </c>
    </row>
    <row r="256" spans="1:63">
      <c r="A256">
        <v>111001102016</v>
      </c>
      <c r="B256" t="s">
        <v>370</v>
      </c>
      <c r="C256" t="s">
        <v>70</v>
      </c>
      <c r="E256" t="s">
        <v>81</v>
      </c>
      <c r="F256" t="s">
        <v>147</v>
      </c>
      <c r="H256">
        <v>30</v>
      </c>
      <c r="I256">
        <v>38</v>
      </c>
      <c r="J256">
        <v>22</v>
      </c>
      <c r="K256">
        <v>10</v>
      </c>
      <c r="L256">
        <v>0</v>
      </c>
      <c r="M256">
        <v>10</v>
      </c>
      <c r="N256">
        <v>267.69230769230802</v>
      </c>
      <c r="O256">
        <v>270</v>
      </c>
      <c r="P256">
        <v>266.15384615384602</v>
      </c>
      <c r="Q256" t="s">
        <v>89</v>
      </c>
      <c r="R256" t="s">
        <v>97</v>
      </c>
      <c r="S256" t="s">
        <v>90</v>
      </c>
      <c r="T256">
        <v>12.034177530677701</v>
      </c>
      <c r="U256">
        <v>107</v>
      </c>
      <c r="W256">
        <v>0</v>
      </c>
      <c r="X256">
        <v>0</v>
      </c>
      <c r="Y256">
        <v>0</v>
      </c>
      <c r="Z256">
        <v>1</v>
      </c>
      <c r="AA256">
        <v>0</v>
      </c>
      <c r="AB256">
        <v>0</v>
      </c>
      <c r="AC256" t="s">
        <v>98</v>
      </c>
      <c r="AD256">
        <f t="shared" si="15"/>
        <v>5</v>
      </c>
      <c r="AE256">
        <f t="shared" si="16"/>
        <v>3</v>
      </c>
      <c r="AF256">
        <f t="shared" si="17"/>
        <v>2</v>
      </c>
      <c r="AG256">
        <f t="shared" si="18"/>
        <v>0</v>
      </c>
      <c r="AJ256" t="s">
        <v>77</v>
      </c>
      <c r="AK256" t="s">
        <v>77</v>
      </c>
      <c r="AO256" t="s">
        <v>84</v>
      </c>
      <c r="AP256" t="s">
        <v>84</v>
      </c>
      <c r="AT256" t="s">
        <v>84</v>
      </c>
      <c r="AW256" t="s">
        <v>78</v>
      </c>
      <c r="BK256" t="str">
        <f t="shared" si="19"/>
        <v xml:space="preserve">Ambientes Virtuales para el Aprendizaje  de la Matemáticas (IA o Plataformas) / Manuales de lectura (4°-8°) / Olimpiadas STEM / ESMATE_P / </v>
      </c>
    </row>
    <row r="257" spans="1:63">
      <c r="A257">
        <v>111001102091</v>
      </c>
      <c r="B257" t="s">
        <v>371</v>
      </c>
      <c r="C257" t="s">
        <v>70</v>
      </c>
      <c r="E257" t="s">
        <v>81</v>
      </c>
      <c r="F257" t="s">
        <v>130</v>
      </c>
      <c r="H257">
        <v>36</v>
      </c>
      <c r="I257">
        <v>43</v>
      </c>
      <c r="J257">
        <v>14</v>
      </c>
      <c r="K257">
        <v>5</v>
      </c>
      <c r="L257">
        <v>1</v>
      </c>
      <c r="M257">
        <v>6</v>
      </c>
      <c r="N257">
        <v>251.223404255319</v>
      </c>
      <c r="O257">
        <v>249.230769230769</v>
      </c>
      <c r="P257">
        <v>258.461538461538</v>
      </c>
      <c r="Q257" t="s">
        <v>73</v>
      </c>
      <c r="R257" t="s">
        <v>97</v>
      </c>
      <c r="S257" t="s">
        <v>75</v>
      </c>
      <c r="T257">
        <v>8.9221084140098093</v>
      </c>
      <c r="U257">
        <v>226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1</v>
      </c>
      <c r="AC257" t="s">
        <v>83</v>
      </c>
      <c r="AD257">
        <f t="shared" si="15"/>
        <v>5</v>
      </c>
      <c r="AE257">
        <f t="shared" si="16"/>
        <v>1</v>
      </c>
      <c r="AF257">
        <f t="shared" si="17"/>
        <v>3</v>
      </c>
      <c r="AG257">
        <f t="shared" si="18"/>
        <v>1</v>
      </c>
      <c r="AI257" t="s">
        <v>77</v>
      </c>
      <c r="AJ257" t="s">
        <v>77</v>
      </c>
      <c r="AL257" t="s">
        <v>77</v>
      </c>
      <c r="AV257" t="s">
        <v>84</v>
      </c>
      <c r="AW257" t="s">
        <v>78</v>
      </c>
      <c r="BC257" t="s">
        <v>79</v>
      </c>
      <c r="BK257" t="str">
        <f t="shared" si="19"/>
        <v xml:space="preserve">Prest-Math para la enseñanza de las matemáticas_P / ESMATE_P / PFLE-ATAL / </v>
      </c>
    </row>
    <row r="258" spans="1:63">
      <c r="A258">
        <v>111001102199</v>
      </c>
      <c r="B258" t="s">
        <v>372</v>
      </c>
      <c r="C258" t="s">
        <v>70</v>
      </c>
      <c r="E258" t="s">
        <v>81</v>
      </c>
      <c r="F258" t="s">
        <v>194</v>
      </c>
      <c r="H258">
        <v>35</v>
      </c>
      <c r="I258">
        <v>35</v>
      </c>
      <c r="J258">
        <v>20</v>
      </c>
      <c r="K258">
        <v>10</v>
      </c>
      <c r="L258">
        <v>1</v>
      </c>
      <c r="M258">
        <v>11</v>
      </c>
      <c r="N258">
        <v>264.61538461538498</v>
      </c>
      <c r="O258">
        <v>263.07692307692298</v>
      </c>
      <c r="P258">
        <v>260.38461538461502</v>
      </c>
      <c r="Q258" t="s">
        <v>93</v>
      </c>
      <c r="R258" t="s">
        <v>97</v>
      </c>
      <c r="S258" t="s">
        <v>90</v>
      </c>
      <c r="T258">
        <v>10.864991589190801</v>
      </c>
      <c r="U258">
        <v>146</v>
      </c>
      <c r="W258">
        <v>0</v>
      </c>
      <c r="X258">
        <v>0</v>
      </c>
      <c r="Y258">
        <v>0</v>
      </c>
      <c r="Z258">
        <v>1</v>
      </c>
      <c r="AA258">
        <v>0</v>
      </c>
      <c r="AB258">
        <v>0</v>
      </c>
      <c r="AC258" t="s">
        <v>98</v>
      </c>
      <c r="AD258">
        <f t="shared" si="15"/>
        <v>5</v>
      </c>
      <c r="AE258">
        <f t="shared" si="16"/>
        <v>3</v>
      </c>
      <c r="AF258">
        <f t="shared" si="17"/>
        <v>0</v>
      </c>
      <c r="AG258">
        <f t="shared" si="18"/>
        <v>2</v>
      </c>
      <c r="AO258" t="s">
        <v>84</v>
      </c>
      <c r="AP258" t="s">
        <v>84</v>
      </c>
      <c r="AT258" t="s">
        <v>84</v>
      </c>
      <c r="AW258" t="s">
        <v>78</v>
      </c>
      <c r="AX258" t="s">
        <v>79</v>
      </c>
      <c r="BA258" t="s">
        <v>79</v>
      </c>
      <c r="BK258" t="str">
        <f t="shared" si="19"/>
        <v xml:space="preserve">Ambientes Virtuales para el Aprendizaje  de la Matemáticas (IA o Plataformas) / Manuales de lectura (4°-8°) / Olimpiadas STEM / ESMATE_P / NIDOS -  FORTALECIMIENTO  / </v>
      </c>
    </row>
    <row r="259" spans="1:63">
      <c r="A259">
        <v>111001104035</v>
      </c>
      <c r="B259" t="s">
        <v>373</v>
      </c>
      <c r="C259" t="s">
        <v>70</v>
      </c>
      <c r="D259" t="s">
        <v>319</v>
      </c>
      <c r="F259" t="s">
        <v>88</v>
      </c>
      <c r="G259" t="s">
        <v>319</v>
      </c>
      <c r="T259">
        <v>11.784424239461901</v>
      </c>
      <c r="U259">
        <v>118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 t="s">
        <v>148</v>
      </c>
      <c r="AD259">
        <f t="shared" ref="AD259:AD322" si="20">SUM(AE259:AG259)</f>
        <v>5</v>
      </c>
      <c r="AE259">
        <f t="shared" ref="AE259:AE322" si="21">COUNTIF($AH259:$CM259,"P")</f>
        <v>2</v>
      </c>
      <c r="AF259">
        <f t="shared" ref="AF259:AF322" si="22">COUNTIF($AH259:$CM259,"C")</f>
        <v>2</v>
      </c>
      <c r="AG259">
        <f t="shared" ref="AG259:AG322" si="23">COUNTIF($AH259:$CM259,"F")</f>
        <v>1</v>
      </c>
      <c r="AI259" t="s">
        <v>77</v>
      </c>
      <c r="AJ259" t="s">
        <v>77</v>
      </c>
      <c r="AT259" t="s">
        <v>84</v>
      </c>
      <c r="AU259" t="s">
        <v>84</v>
      </c>
      <c r="AW259" t="s">
        <v>78</v>
      </c>
      <c r="BD259" t="s">
        <v>79</v>
      </c>
      <c r="BK259" t="str">
        <f t="shared" si="19"/>
        <v xml:space="preserve">Olimpiadas STEM / EVALUACIÓN FORMATIVA / ESMATE_P / Nuevo modelo de la media / Ruta de Acompañamiento Integral / </v>
      </c>
    </row>
    <row r="260" spans="1:63">
      <c r="A260">
        <v>111001104183</v>
      </c>
      <c r="B260" t="s">
        <v>374</v>
      </c>
      <c r="C260" t="s">
        <v>70</v>
      </c>
      <c r="E260" t="s">
        <v>81</v>
      </c>
      <c r="F260" t="s">
        <v>106</v>
      </c>
      <c r="H260">
        <v>24</v>
      </c>
      <c r="I260">
        <v>40</v>
      </c>
      <c r="J260">
        <v>26</v>
      </c>
      <c r="K260">
        <v>9</v>
      </c>
      <c r="L260">
        <v>1</v>
      </c>
      <c r="M260">
        <v>10</v>
      </c>
      <c r="N260">
        <v>262.24745134383699</v>
      </c>
      <c r="O260">
        <v>261.73566433566401</v>
      </c>
      <c r="P260">
        <v>262.663605051665</v>
      </c>
      <c r="Q260" t="s">
        <v>89</v>
      </c>
      <c r="R260" t="s">
        <v>97</v>
      </c>
      <c r="S260" t="s">
        <v>90</v>
      </c>
      <c r="T260">
        <v>8.8555199290080999</v>
      </c>
      <c r="U260">
        <v>228</v>
      </c>
      <c r="W260">
        <v>0</v>
      </c>
      <c r="X260">
        <v>0</v>
      </c>
      <c r="Y260">
        <v>0</v>
      </c>
      <c r="Z260">
        <v>1</v>
      </c>
      <c r="AA260">
        <v>0</v>
      </c>
      <c r="AB260">
        <v>0</v>
      </c>
      <c r="AC260" t="s">
        <v>98</v>
      </c>
      <c r="AD260">
        <f t="shared" si="20"/>
        <v>5</v>
      </c>
      <c r="AE260">
        <f t="shared" si="21"/>
        <v>2</v>
      </c>
      <c r="AF260">
        <f t="shared" si="22"/>
        <v>0</v>
      </c>
      <c r="AG260">
        <f t="shared" si="23"/>
        <v>3</v>
      </c>
      <c r="AO260" t="s">
        <v>84</v>
      </c>
      <c r="AT260" t="s">
        <v>84</v>
      </c>
      <c r="AW260" t="s">
        <v>78</v>
      </c>
      <c r="AX260" t="s">
        <v>79</v>
      </c>
      <c r="BB260" t="s">
        <v>79</v>
      </c>
      <c r="BD260" t="s">
        <v>79</v>
      </c>
      <c r="BK260" t="str">
        <f t="shared" ref="BK260:BK323" si="24">IF(AN260="","",AN$1&amp;" / ")&amp;IF(AO260="","",AO$1&amp;" / ")&amp;IF(AP260="","",AP$1&amp;" / ")&amp;IF(AQ260="","",AQ$1&amp;" / ")&amp;IF(AR260="","",AR$1&amp;" / ")&amp;IF(AS260="","",AS$1&amp;" / ")&amp;IF(AT260="","",AT$1&amp;" / ")&amp;IF(AU260="","",AU$1&amp;" / ")&amp;IF(AV260="","",AV$1&amp;" / ")&amp;IF(AW260="","",AW$1&amp;" / ")&amp;IF(AZ260="","",AZ$1&amp;" / ")&amp;IF(BA260="","",BA$1&amp;" / ")&amp;IF(BB260="","",BB$1&amp;" / ")&amp;IF(BC260="","",BC$1&amp;" / ")&amp;IF(BD260="","",BD$1&amp;" / ")&amp;IF(BE260="","",BE$1&amp;" / ")&amp;IF(BF260="","",BF$1&amp;" / ")&amp;IF(BG260="","",BG$1&amp;" / ")&amp;IF(BH260="","",BH$1&amp;" / ")&amp;IF(AAI260="","",AAI$1&amp;" / ")&amp;IF(AAJ260="","",AAJ$1&amp;" / ")</f>
        <v xml:space="preserve">Ambientes Virtuales para el Aprendizaje  de la Matemáticas (IA o Plataformas) / Olimpiadas STEM / ESMATE_P / FORTALECIMIENTO INFANCIA / Nuevo modelo de la media / Ruta de Acompañamiento Integral / </v>
      </c>
    </row>
    <row r="261" spans="1:63">
      <c r="A261">
        <v>111001104256</v>
      </c>
      <c r="B261" t="s">
        <v>375</v>
      </c>
      <c r="C261" t="s">
        <v>70</v>
      </c>
      <c r="E261" t="s">
        <v>81</v>
      </c>
      <c r="F261" t="s">
        <v>101</v>
      </c>
      <c r="H261">
        <v>36</v>
      </c>
      <c r="I261">
        <v>38</v>
      </c>
      <c r="J261">
        <v>18</v>
      </c>
      <c r="K261">
        <v>7</v>
      </c>
      <c r="L261">
        <v>1</v>
      </c>
      <c r="M261">
        <v>8</v>
      </c>
      <c r="N261">
        <v>263.461538461538</v>
      </c>
      <c r="O261">
        <v>258.07692307692298</v>
      </c>
      <c r="P261">
        <v>255</v>
      </c>
      <c r="Q261" t="s">
        <v>93</v>
      </c>
      <c r="R261" t="s">
        <v>102</v>
      </c>
      <c r="S261" t="s">
        <v>107</v>
      </c>
      <c r="T261">
        <v>5.1557685677468799</v>
      </c>
      <c r="U261">
        <v>356</v>
      </c>
      <c r="W261">
        <v>0</v>
      </c>
      <c r="X261">
        <v>0</v>
      </c>
      <c r="Y261">
        <v>0</v>
      </c>
      <c r="Z261">
        <v>1</v>
      </c>
      <c r="AA261">
        <v>0</v>
      </c>
      <c r="AB261">
        <v>0</v>
      </c>
      <c r="AC261" t="s">
        <v>98</v>
      </c>
      <c r="AD261">
        <f t="shared" si="20"/>
        <v>5</v>
      </c>
      <c r="AE261">
        <f t="shared" si="21"/>
        <v>2</v>
      </c>
      <c r="AF261">
        <f t="shared" si="22"/>
        <v>0</v>
      </c>
      <c r="AG261">
        <f t="shared" si="23"/>
        <v>3</v>
      </c>
      <c r="AO261" t="s">
        <v>84</v>
      </c>
      <c r="AT261" t="s">
        <v>84</v>
      </c>
      <c r="AW261" t="s">
        <v>78</v>
      </c>
      <c r="BC261" t="s">
        <v>79</v>
      </c>
      <c r="BD261" t="s">
        <v>79</v>
      </c>
      <c r="BE261" t="s">
        <v>79</v>
      </c>
      <c r="BK261" t="str">
        <f t="shared" si="24"/>
        <v xml:space="preserve">Ambientes Virtuales para el Aprendizaje  de la Matemáticas (IA o Plataformas) / Olimpiadas STEM / ESMATE_P / PFLE-ATAL / Nuevo modelo de la media / Ruta de Acompañamiento Integral / Acompañamiento diferenciado inglés / </v>
      </c>
    </row>
    <row r="262" spans="1:63">
      <c r="A262">
        <v>111001104264</v>
      </c>
      <c r="B262" t="s">
        <v>376</v>
      </c>
      <c r="C262" t="s">
        <v>70</v>
      </c>
      <c r="E262" t="s">
        <v>81</v>
      </c>
      <c r="F262" t="s">
        <v>101</v>
      </c>
      <c r="H262">
        <v>28</v>
      </c>
      <c r="I262">
        <v>38</v>
      </c>
      <c r="J262">
        <v>22</v>
      </c>
      <c r="K262">
        <v>10</v>
      </c>
      <c r="L262">
        <v>2</v>
      </c>
      <c r="M262">
        <v>12</v>
      </c>
      <c r="N262">
        <v>264.84973166368502</v>
      </c>
      <c r="O262">
        <v>265.83303792981201</v>
      </c>
      <c r="P262">
        <v>271.93674345958601</v>
      </c>
      <c r="Q262" t="s">
        <v>73</v>
      </c>
      <c r="R262" t="s">
        <v>74</v>
      </c>
      <c r="S262" t="s">
        <v>75</v>
      </c>
      <c r="T262">
        <v>8.9592062841750995</v>
      </c>
      <c r="U262">
        <v>224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1</v>
      </c>
      <c r="AC262" t="s">
        <v>83</v>
      </c>
      <c r="AD262">
        <f t="shared" si="20"/>
        <v>5</v>
      </c>
      <c r="AE262">
        <f t="shared" si="21"/>
        <v>1</v>
      </c>
      <c r="AF262">
        <f t="shared" si="22"/>
        <v>3</v>
      </c>
      <c r="AG262">
        <f t="shared" si="23"/>
        <v>1</v>
      </c>
      <c r="AI262" t="s">
        <v>77</v>
      </c>
      <c r="AJ262" t="s">
        <v>77</v>
      </c>
      <c r="AL262" t="s">
        <v>77</v>
      </c>
      <c r="AV262" t="s">
        <v>84</v>
      </c>
      <c r="AW262" t="s">
        <v>78</v>
      </c>
      <c r="BD262" t="s">
        <v>79</v>
      </c>
      <c r="BK262" t="str">
        <f t="shared" si="24"/>
        <v xml:space="preserve">Prest-Math para la enseñanza de las matemáticas_P / ESMATE_P / Nuevo modelo de la media / Ruta de Acompañamiento Integral / </v>
      </c>
    </row>
    <row r="263" spans="1:63">
      <c r="A263">
        <v>111001104272</v>
      </c>
      <c r="B263" t="s">
        <v>377</v>
      </c>
      <c r="C263" t="s">
        <v>70</v>
      </c>
      <c r="E263" t="s">
        <v>71</v>
      </c>
      <c r="F263" t="s">
        <v>194</v>
      </c>
      <c r="H263">
        <v>22</v>
      </c>
      <c r="I263">
        <v>31</v>
      </c>
      <c r="J263">
        <v>27</v>
      </c>
      <c r="K263">
        <v>16</v>
      </c>
      <c r="L263">
        <v>4</v>
      </c>
      <c r="M263">
        <v>20</v>
      </c>
      <c r="N263">
        <v>268.83991683991701</v>
      </c>
      <c r="O263">
        <v>279.01236954000802</v>
      </c>
      <c r="P263">
        <v>275.52465483234698</v>
      </c>
      <c r="Q263" t="s">
        <v>89</v>
      </c>
      <c r="R263" t="s">
        <v>74</v>
      </c>
      <c r="S263" t="s">
        <v>90</v>
      </c>
      <c r="T263">
        <v>13.3419898983112</v>
      </c>
      <c r="U263">
        <v>80</v>
      </c>
      <c r="W263">
        <v>0</v>
      </c>
      <c r="X263">
        <v>0</v>
      </c>
      <c r="Y263">
        <v>0</v>
      </c>
      <c r="Z263">
        <v>0</v>
      </c>
      <c r="AA263">
        <v>1</v>
      </c>
      <c r="AB263">
        <v>0</v>
      </c>
      <c r="AC263" t="s">
        <v>76</v>
      </c>
      <c r="AD263">
        <f t="shared" si="20"/>
        <v>5</v>
      </c>
      <c r="AE263">
        <f t="shared" si="21"/>
        <v>0</v>
      </c>
      <c r="AF263">
        <f t="shared" si="22"/>
        <v>3</v>
      </c>
      <c r="AG263">
        <f t="shared" si="23"/>
        <v>2</v>
      </c>
      <c r="AI263" t="s">
        <v>77</v>
      </c>
      <c r="AJ263" t="s">
        <v>77</v>
      </c>
      <c r="AM263" t="s">
        <v>77</v>
      </c>
      <c r="AW263" t="s">
        <v>78</v>
      </c>
      <c r="BB263" t="s">
        <v>79</v>
      </c>
      <c r="BH263" t="s">
        <v>79</v>
      </c>
      <c r="BK263" t="str">
        <f t="shared" si="24"/>
        <v xml:space="preserve">ESMATE_P / FORTALECIMIENTO INFANCIA / Modelo educativo bilingüe (inglés-francés) / </v>
      </c>
    </row>
    <row r="264" spans="1:63">
      <c r="A264">
        <v>111001104281</v>
      </c>
      <c r="B264" t="s">
        <v>378</v>
      </c>
      <c r="C264" t="s">
        <v>70</v>
      </c>
      <c r="E264" t="s">
        <v>81</v>
      </c>
      <c r="F264" t="s">
        <v>82</v>
      </c>
      <c r="H264">
        <v>30</v>
      </c>
      <c r="I264">
        <v>34</v>
      </c>
      <c r="J264">
        <v>24</v>
      </c>
      <c r="K264">
        <v>11</v>
      </c>
      <c r="L264">
        <v>1</v>
      </c>
      <c r="M264">
        <v>12</v>
      </c>
      <c r="N264">
        <v>269.04022582921698</v>
      </c>
      <c r="O264">
        <v>264.198806733433</v>
      </c>
      <c r="P264">
        <v>264.25598991172802</v>
      </c>
      <c r="Q264" t="s">
        <v>89</v>
      </c>
      <c r="R264" t="s">
        <v>97</v>
      </c>
      <c r="S264" t="s">
        <v>90</v>
      </c>
      <c r="T264">
        <v>9.6088649633452796</v>
      </c>
      <c r="U264">
        <v>196</v>
      </c>
      <c r="W264">
        <v>0</v>
      </c>
      <c r="X264">
        <v>0</v>
      </c>
      <c r="Y264">
        <v>0</v>
      </c>
      <c r="Z264">
        <v>1</v>
      </c>
      <c r="AA264">
        <v>0</v>
      </c>
      <c r="AB264">
        <v>0</v>
      </c>
      <c r="AC264" t="s">
        <v>98</v>
      </c>
      <c r="AD264">
        <f t="shared" si="20"/>
        <v>5</v>
      </c>
      <c r="AE264">
        <f t="shared" si="21"/>
        <v>2</v>
      </c>
      <c r="AF264">
        <f t="shared" si="22"/>
        <v>1</v>
      </c>
      <c r="AG264">
        <f t="shared" si="23"/>
        <v>2</v>
      </c>
      <c r="AJ264" t="s">
        <v>77</v>
      </c>
      <c r="AO264" t="s">
        <v>84</v>
      </c>
      <c r="AT264" t="s">
        <v>84</v>
      </c>
      <c r="AW264" t="s">
        <v>78</v>
      </c>
      <c r="BC264" t="s">
        <v>79</v>
      </c>
      <c r="BD264" t="s">
        <v>79</v>
      </c>
      <c r="BK264" t="str">
        <f t="shared" si="24"/>
        <v xml:space="preserve">Ambientes Virtuales para el Aprendizaje  de la Matemáticas (IA o Plataformas) / Olimpiadas STEM / ESMATE_P / PFLE-ATAL / Nuevo modelo de la media / Ruta de Acompañamiento Integral / </v>
      </c>
    </row>
    <row r="265" spans="1:63">
      <c r="A265">
        <v>111001104299</v>
      </c>
      <c r="B265" t="s">
        <v>379</v>
      </c>
      <c r="C265" t="s">
        <v>70</v>
      </c>
      <c r="E265" t="s">
        <v>71</v>
      </c>
      <c r="F265" t="s">
        <v>106</v>
      </c>
      <c r="H265">
        <v>30</v>
      </c>
      <c r="I265">
        <v>42</v>
      </c>
      <c r="J265">
        <v>20</v>
      </c>
      <c r="K265">
        <v>7</v>
      </c>
      <c r="L265">
        <v>1</v>
      </c>
      <c r="M265">
        <v>8</v>
      </c>
      <c r="N265">
        <v>271.92967032966999</v>
      </c>
      <c r="O265">
        <v>272.07100591715999</v>
      </c>
      <c r="P265">
        <v>271.48770011714203</v>
      </c>
      <c r="Q265" t="s">
        <v>89</v>
      </c>
      <c r="R265" t="s">
        <v>74</v>
      </c>
      <c r="S265" t="s">
        <v>90</v>
      </c>
      <c r="T265">
        <v>7.4364482959262901</v>
      </c>
      <c r="U265">
        <v>278</v>
      </c>
      <c r="W265">
        <v>0</v>
      </c>
      <c r="X265">
        <v>0</v>
      </c>
      <c r="Y265">
        <v>0</v>
      </c>
      <c r="Z265">
        <v>0</v>
      </c>
      <c r="AA265">
        <v>1</v>
      </c>
      <c r="AB265">
        <v>0</v>
      </c>
      <c r="AC265" t="s">
        <v>76</v>
      </c>
      <c r="AD265">
        <f t="shared" si="20"/>
        <v>5</v>
      </c>
      <c r="AE265">
        <f t="shared" si="21"/>
        <v>0</v>
      </c>
      <c r="AF265">
        <f t="shared" si="22"/>
        <v>3</v>
      </c>
      <c r="AG265">
        <f t="shared" si="23"/>
        <v>2</v>
      </c>
      <c r="AI265" t="s">
        <v>77</v>
      </c>
      <c r="AJ265" t="s">
        <v>77</v>
      </c>
      <c r="AM265" t="s">
        <v>77</v>
      </c>
      <c r="AW265" t="s">
        <v>78</v>
      </c>
      <c r="BB265" t="s">
        <v>79</v>
      </c>
      <c r="BE265" t="s">
        <v>79</v>
      </c>
      <c r="BK265" t="str">
        <f t="shared" si="24"/>
        <v xml:space="preserve">ESMATE_P / FORTALECIMIENTO INFANCIA / Acompañamiento diferenciado inglés / </v>
      </c>
    </row>
    <row r="266" spans="1:63">
      <c r="A266">
        <v>111001104302</v>
      </c>
      <c r="B266" t="s">
        <v>380</v>
      </c>
      <c r="C266" t="s">
        <v>70</v>
      </c>
      <c r="E266" t="s">
        <v>81</v>
      </c>
      <c r="F266" t="s">
        <v>106</v>
      </c>
      <c r="H266">
        <v>38</v>
      </c>
      <c r="I266">
        <v>34</v>
      </c>
      <c r="J266">
        <v>20</v>
      </c>
      <c r="K266">
        <v>8</v>
      </c>
      <c r="L266">
        <v>1</v>
      </c>
      <c r="M266">
        <v>9</v>
      </c>
      <c r="N266">
        <v>252.62300762300799</v>
      </c>
      <c r="O266">
        <v>251.76991150442501</v>
      </c>
      <c r="P266">
        <v>252.48645720476699</v>
      </c>
      <c r="Q266" t="s">
        <v>89</v>
      </c>
      <c r="R266" t="s">
        <v>102</v>
      </c>
      <c r="S266" t="s">
        <v>107</v>
      </c>
      <c r="T266">
        <v>13.4882838410646</v>
      </c>
      <c r="U266">
        <v>73</v>
      </c>
      <c r="W266">
        <v>1</v>
      </c>
      <c r="X266">
        <v>0</v>
      </c>
      <c r="Y266">
        <v>0</v>
      </c>
      <c r="Z266">
        <v>1</v>
      </c>
      <c r="AA266">
        <v>0</v>
      </c>
      <c r="AB266">
        <v>0</v>
      </c>
      <c r="AC266" t="s">
        <v>110</v>
      </c>
      <c r="AD266">
        <f t="shared" si="20"/>
        <v>3</v>
      </c>
      <c r="AE266">
        <f t="shared" si="21"/>
        <v>1</v>
      </c>
      <c r="AF266">
        <f t="shared" si="22"/>
        <v>0</v>
      </c>
      <c r="AG266">
        <f t="shared" si="23"/>
        <v>2</v>
      </c>
      <c r="AT266" t="s">
        <v>84</v>
      </c>
      <c r="AW266" t="s">
        <v>78</v>
      </c>
      <c r="BC266" t="s">
        <v>79</v>
      </c>
      <c r="BD266" t="s">
        <v>79</v>
      </c>
      <c r="BK266" t="str">
        <f t="shared" si="24"/>
        <v xml:space="preserve">Olimpiadas STEM / ESMATE_P / PFLE-ATAL / Nuevo modelo de la media / Ruta de Acompañamiento Integral / </v>
      </c>
    </row>
    <row r="267" spans="1:63">
      <c r="A267">
        <v>111001104329</v>
      </c>
      <c r="B267" t="s">
        <v>381</v>
      </c>
      <c r="C267" t="s">
        <v>70</v>
      </c>
      <c r="E267" t="s">
        <v>81</v>
      </c>
      <c r="F267" t="s">
        <v>106</v>
      </c>
      <c r="H267">
        <v>40</v>
      </c>
      <c r="I267">
        <v>35</v>
      </c>
      <c r="J267">
        <v>20</v>
      </c>
      <c r="K267">
        <v>4</v>
      </c>
      <c r="L267">
        <v>1</v>
      </c>
      <c r="M267">
        <v>5</v>
      </c>
      <c r="N267">
        <v>251.59050520436699</v>
      </c>
      <c r="O267">
        <v>249.69507969508001</v>
      </c>
      <c r="P267">
        <v>249.85560514570801</v>
      </c>
      <c r="Q267" t="s">
        <v>89</v>
      </c>
      <c r="R267" t="s">
        <v>102</v>
      </c>
      <c r="S267" t="s">
        <v>107</v>
      </c>
      <c r="T267">
        <v>12.03060998178</v>
      </c>
      <c r="U267">
        <v>108</v>
      </c>
      <c r="W267">
        <v>0</v>
      </c>
      <c r="X267">
        <v>0</v>
      </c>
      <c r="Y267">
        <v>0</v>
      </c>
      <c r="Z267">
        <v>1</v>
      </c>
      <c r="AA267">
        <v>0</v>
      </c>
      <c r="AB267">
        <v>0</v>
      </c>
      <c r="AC267" t="s">
        <v>98</v>
      </c>
      <c r="AD267">
        <f t="shared" si="20"/>
        <v>5</v>
      </c>
      <c r="AE267">
        <f t="shared" si="21"/>
        <v>2</v>
      </c>
      <c r="AF267">
        <f t="shared" si="22"/>
        <v>1</v>
      </c>
      <c r="AG267">
        <f t="shared" si="23"/>
        <v>2</v>
      </c>
      <c r="AJ267" t="s">
        <v>77</v>
      </c>
      <c r="AO267" t="s">
        <v>84</v>
      </c>
      <c r="AT267" t="s">
        <v>84</v>
      </c>
      <c r="AW267" t="s">
        <v>78</v>
      </c>
      <c r="BC267" t="s">
        <v>79</v>
      </c>
      <c r="BE267" t="s">
        <v>79</v>
      </c>
      <c r="BK267" t="str">
        <f t="shared" si="24"/>
        <v xml:space="preserve">Ambientes Virtuales para el Aprendizaje  de la Matemáticas (IA o Plataformas) / Olimpiadas STEM / ESMATE_P / PFLE-ATAL / Acompañamiento diferenciado inglés / </v>
      </c>
    </row>
    <row r="268" spans="1:63">
      <c r="A268">
        <v>111001104337</v>
      </c>
      <c r="B268" t="s">
        <v>382</v>
      </c>
      <c r="C268" t="s">
        <v>70</v>
      </c>
      <c r="E268" t="s">
        <v>81</v>
      </c>
      <c r="F268" t="s">
        <v>182</v>
      </c>
      <c r="H268">
        <v>44</v>
      </c>
      <c r="I268">
        <v>36</v>
      </c>
      <c r="J268">
        <v>18</v>
      </c>
      <c r="K268">
        <v>2</v>
      </c>
      <c r="L268">
        <v>0</v>
      </c>
      <c r="M268">
        <v>2</v>
      </c>
      <c r="N268">
        <v>246.92307692307699</v>
      </c>
      <c r="O268">
        <v>254.230769230769</v>
      </c>
      <c r="P268">
        <v>256.92307692307702</v>
      </c>
      <c r="Q268" t="s">
        <v>73</v>
      </c>
      <c r="R268" t="s">
        <v>102</v>
      </c>
      <c r="S268" t="s">
        <v>103</v>
      </c>
      <c r="T268">
        <v>8.39694122504695</v>
      </c>
      <c r="U268">
        <v>240</v>
      </c>
      <c r="W268">
        <v>0</v>
      </c>
      <c r="X268">
        <v>0</v>
      </c>
      <c r="Y268">
        <v>0</v>
      </c>
      <c r="Z268">
        <v>1</v>
      </c>
      <c r="AA268">
        <v>0</v>
      </c>
      <c r="AB268">
        <v>0</v>
      </c>
      <c r="AC268" t="s">
        <v>98</v>
      </c>
      <c r="AD268">
        <f t="shared" si="20"/>
        <v>6</v>
      </c>
      <c r="AE268">
        <f t="shared" si="21"/>
        <v>3</v>
      </c>
      <c r="AF268">
        <f t="shared" si="22"/>
        <v>0</v>
      </c>
      <c r="AG268">
        <f t="shared" si="23"/>
        <v>3</v>
      </c>
      <c r="AO268" t="s">
        <v>84</v>
      </c>
      <c r="AP268" t="s">
        <v>84</v>
      </c>
      <c r="AT268" t="s">
        <v>84</v>
      </c>
      <c r="AW268" t="s">
        <v>78</v>
      </c>
      <c r="AX268" t="s">
        <v>79</v>
      </c>
      <c r="BC268" t="s">
        <v>79</v>
      </c>
      <c r="BE268" t="s">
        <v>79</v>
      </c>
      <c r="BK268" t="str">
        <f t="shared" si="24"/>
        <v xml:space="preserve">Ambientes Virtuales para el Aprendizaje  de la Matemáticas (IA o Plataformas) / Manuales de lectura (4°-8°) / Olimpiadas STEM / ESMATE_P / PFLE-ATAL / Acompañamiento diferenciado inglés / </v>
      </c>
    </row>
    <row r="269" spans="1:63">
      <c r="A269">
        <v>111001104345</v>
      </c>
      <c r="B269" t="s">
        <v>383</v>
      </c>
      <c r="C269" t="s">
        <v>70</v>
      </c>
      <c r="E269" t="s">
        <v>77</v>
      </c>
      <c r="F269" t="s">
        <v>182</v>
      </c>
      <c r="H269">
        <v>50</v>
      </c>
      <c r="I269">
        <v>33</v>
      </c>
      <c r="J269">
        <v>14</v>
      </c>
      <c r="K269">
        <v>2</v>
      </c>
      <c r="L269">
        <v>0</v>
      </c>
      <c r="M269">
        <v>2</v>
      </c>
      <c r="N269">
        <v>250.504495504495</v>
      </c>
      <c r="O269">
        <v>243.29015544041499</v>
      </c>
      <c r="P269">
        <v>248.139901034638</v>
      </c>
      <c r="Q269" t="s">
        <v>89</v>
      </c>
      <c r="R269" t="s">
        <v>102</v>
      </c>
      <c r="S269" t="s">
        <v>107</v>
      </c>
      <c r="T269">
        <v>6.9020434577038703</v>
      </c>
      <c r="U269">
        <v>293</v>
      </c>
      <c r="V269">
        <v>111001104345</v>
      </c>
      <c r="W269">
        <v>0</v>
      </c>
      <c r="X269">
        <v>1</v>
      </c>
      <c r="Y269">
        <v>1</v>
      </c>
      <c r="Z269">
        <v>0</v>
      </c>
      <c r="AA269">
        <v>0</v>
      </c>
      <c r="AB269">
        <v>0</v>
      </c>
      <c r="AC269" t="s">
        <v>108</v>
      </c>
      <c r="AD269">
        <f t="shared" si="20"/>
        <v>5</v>
      </c>
      <c r="AE269">
        <f t="shared" si="21"/>
        <v>3</v>
      </c>
      <c r="AF269">
        <f t="shared" si="22"/>
        <v>1</v>
      </c>
      <c r="AG269">
        <f t="shared" si="23"/>
        <v>1</v>
      </c>
      <c r="AJ269" t="s">
        <v>77</v>
      </c>
      <c r="AQ269" t="s">
        <v>84</v>
      </c>
      <c r="AR269" t="s">
        <v>84</v>
      </c>
      <c r="AW269" t="s">
        <v>84</v>
      </c>
      <c r="BC269" t="s">
        <v>79</v>
      </c>
      <c r="BK269" t="str">
        <f t="shared" si="24"/>
        <v xml:space="preserve">Nivelación de aprendizajes desde la secundaria / Acompáñame: Tutorías presenciales / ESMATE_P / PFLE-ATAL / </v>
      </c>
    </row>
    <row r="270" spans="1:63">
      <c r="A270">
        <v>111001104353</v>
      </c>
      <c r="B270" t="s">
        <v>384</v>
      </c>
      <c r="C270" t="s">
        <v>70</v>
      </c>
      <c r="E270" t="s">
        <v>77</v>
      </c>
      <c r="F270" t="s">
        <v>182</v>
      </c>
      <c r="H270">
        <v>47</v>
      </c>
      <c r="I270">
        <v>41</v>
      </c>
      <c r="J270">
        <v>12</v>
      </c>
      <c r="K270">
        <v>0</v>
      </c>
      <c r="L270">
        <v>0</v>
      </c>
      <c r="M270">
        <v>0</v>
      </c>
      <c r="N270">
        <v>243.461538461538</v>
      </c>
      <c r="O270">
        <v>231.92307692307699</v>
      </c>
      <c r="P270">
        <v>243.84615384615401</v>
      </c>
      <c r="Q270" t="s">
        <v>73</v>
      </c>
      <c r="R270" t="s">
        <v>150</v>
      </c>
      <c r="S270" t="s">
        <v>103</v>
      </c>
      <c r="T270">
        <v>15.1734483610329</v>
      </c>
      <c r="U270">
        <v>49</v>
      </c>
      <c r="W270">
        <v>1</v>
      </c>
      <c r="X270">
        <v>0</v>
      </c>
      <c r="Y270">
        <v>1</v>
      </c>
      <c r="Z270">
        <v>0</v>
      </c>
      <c r="AA270">
        <v>0</v>
      </c>
      <c r="AB270">
        <v>0</v>
      </c>
      <c r="AC270" t="s">
        <v>110</v>
      </c>
      <c r="AD270">
        <f t="shared" si="20"/>
        <v>4</v>
      </c>
      <c r="AE270">
        <f t="shared" si="21"/>
        <v>1</v>
      </c>
      <c r="AF270">
        <f t="shared" si="22"/>
        <v>2</v>
      </c>
      <c r="AG270">
        <f t="shared" si="23"/>
        <v>1</v>
      </c>
      <c r="AI270" t="s">
        <v>77</v>
      </c>
      <c r="AJ270" t="s">
        <v>77</v>
      </c>
      <c r="AT270" t="s">
        <v>84</v>
      </c>
      <c r="AW270" t="s">
        <v>78</v>
      </c>
      <c r="BC270" t="s">
        <v>79</v>
      </c>
      <c r="BK270" t="str">
        <f t="shared" si="24"/>
        <v xml:space="preserve">Olimpiadas STEM / ESMATE_P / PFLE-ATAL / </v>
      </c>
    </row>
    <row r="271" spans="1:63">
      <c r="A271">
        <v>111001104388</v>
      </c>
      <c r="B271" t="s">
        <v>385</v>
      </c>
      <c r="C271" t="s">
        <v>70</v>
      </c>
      <c r="E271" t="s">
        <v>81</v>
      </c>
      <c r="F271" t="s">
        <v>101</v>
      </c>
      <c r="H271">
        <v>26</v>
      </c>
      <c r="I271">
        <v>36</v>
      </c>
      <c r="J271">
        <v>28</v>
      </c>
      <c r="K271">
        <v>8</v>
      </c>
      <c r="L271">
        <v>2</v>
      </c>
      <c r="M271">
        <v>10</v>
      </c>
      <c r="N271">
        <v>265.38461538461502</v>
      </c>
      <c r="O271">
        <v>267.69230769230802</v>
      </c>
      <c r="P271">
        <v>265.769230769231</v>
      </c>
      <c r="Q271" t="s">
        <v>89</v>
      </c>
      <c r="R271" t="s">
        <v>97</v>
      </c>
      <c r="S271" t="s">
        <v>90</v>
      </c>
      <c r="T271">
        <v>6.19463858755043</v>
      </c>
      <c r="U271">
        <v>320</v>
      </c>
      <c r="W271">
        <v>0</v>
      </c>
      <c r="X271">
        <v>0</v>
      </c>
      <c r="Y271">
        <v>0</v>
      </c>
      <c r="Z271">
        <v>1</v>
      </c>
      <c r="AA271">
        <v>0</v>
      </c>
      <c r="AB271">
        <v>0</v>
      </c>
      <c r="AC271" t="s">
        <v>98</v>
      </c>
      <c r="AD271">
        <f t="shared" si="20"/>
        <v>5</v>
      </c>
      <c r="AE271">
        <f t="shared" si="21"/>
        <v>2</v>
      </c>
      <c r="AF271">
        <f t="shared" si="22"/>
        <v>2</v>
      </c>
      <c r="AG271">
        <f t="shared" si="23"/>
        <v>1</v>
      </c>
      <c r="AJ271" t="s">
        <v>77</v>
      </c>
      <c r="AK271" t="s">
        <v>77</v>
      </c>
      <c r="AO271" t="s">
        <v>84</v>
      </c>
      <c r="AP271" t="s">
        <v>84</v>
      </c>
      <c r="AW271" t="s">
        <v>78</v>
      </c>
      <c r="BD271" t="s">
        <v>79</v>
      </c>
      <c r="BK271" t="str">
        <f t="shared" si="24"/>
        <v xml:space="preserve">Ambientes Virtuales para el Aprendizaje  de la Matemáticas (IA o Plataformas) / Manuales de lectura (4°-8°) / ESMATE_P / Nuevo modelo de la media / Ruta de Acompañamiento Integral / </v>
      </c>
    </row>
    <row r="272" spans="1:63">
      <c r="A272">
        <v>111001104558</v>
      </c>
      <c r="B272" t="s">
        <v>386</v>
      </c>
      <c r="C272" t="s">
        <v>70</v>
      </c>
      <c r="E272" t="s">
        <v>71</v>
      </c>
      <c r="F272" t="s">
        <v>82</v>
      </c>
      <c r="H272">
        <v>34</v>
      </c>
      <c r="I272">
        <v>37</v>
      </c>
      <c r="J272">
        <v>20</v>
      </c>
      <c r="K272">
        <v>7</v>
      </c>
      <c r="L272">
        <v>1</v>
      </c>
      <c r="M272">
        <v>8</v>
      </c>
      <c r="N272">
        <v>262.82949534541899</v>
      </c>
      <c r="O272">
        <v>266.95304695304702</v>
      </c>
      <c r="P272">
        <v>273.11133603238898</v>
      </c>
      <c r="Q272" t="s">
        <v>73</v>
      </c>
      <c r="R272" t="s">
        <v>74</v>
      </c>
      <c r="S272" t="s">
        <v>75</v>
      </c>
      <c r="T272">
        <v>11.8120136940679</v>
      </c>
      <c r="U272">
        <v>116</v>
      </c>
      <c r="W272">
        <v>0</v>
      </c>
      <c r="X272">
        <v>0</v>
      </c>
      <c r="Y272">
        <v>0</v>
      </c>
      <c r="Z272">
        <v>0</v>
      </c>
      <c r="AA272">
        <v>1</v>
      </c>
      <c r="AB272">
        <v>0</v>
      </c>
      <c r="AC272" t="s">
        <v>76</v>
      </c>
      <c r="AD272">
        <f t="shared" si="20"/>
        <v>5</v>
      </c>
      <c r="AE272">
        <f t="shared" si="21"/>
        <v>0</v>
      </c>
      <c r="AF272">
        <f t="shared" si="22"/>
        <v>3</v>
      </c>
      <c r="AG272">
        <f t="shared" si="23"/>
        <v>2</v>
      </c>
      <c r="AI272" t="s">
        <v>77</v>
      </c>
      <c r="AJ272" t="s">
        <v>77</v>
      </c>
      <c r="AM272" t="s">
        <v>77</v>
      </c>
      <c r="AW272" t="s">
        <v>78</v>
      </c>
      <c r="BA272" t="s">
        <v>79</v>
      </c>
      <c r="BE272" t="s">
        <v>79</v>
      </c>
      <c r="BK272" t="str">
        <f t="shared" si="24"/>
        <v xml:space="preserve">ESMATE_P / NIDOS -  FORTALECIMIENTO  / Acompañamiento diferenciado inglés / </v>
      </c>
    </row>
    <row r="273" spans="1:63">
      <c r="A273">
        <v>111001106950</v>
      </c>
      <c r="B273" t="s">
        <v>387</v>
      </c>
      <c r="C273" t="s">
        <v>70</v>
      </c>
      <c r="E273" t="s">
        <v>81</v>
      </c>
      <c r="F273" t="s">
        <v>106</v>
      </c>
      <c r="H273">
        <v>30</v>
      </c>
      <c r="I273">
        <v>46</v>
      </c>
      <c r="J273">
        <v>16</v>
      </c>
      <c r="K273">
        <v>8</v>
      </c>
      <c r="L273">
        <v>1</v>
      </c>
      <c r="M273">
        <v>9</v>
      </c>
      <c r="N273">
        <v>251.93489104751899</v>
      </c>
      <c r="O273">
        <v>259.86425339366502</v>
      </c>
      <c r="P273">
        <v>264.27458617332002</v>
      </c>
      <c r="Q273" t="s">
        <v>73</v>
      </c>
      <c r="R273" t="s">
        <v>97</v>
      </c>
      <c r="S273" t="s">
        <v>75</v>
      </c>
      <c r="T273">
        <v>8.7543967151974993</v>
      </c>
      <c r="U273">
        <v>231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1</v>
      </c>
      <c r="AC273" t="s">
        <v>83</v>
      </c>
      <c r="AD273">
        <f t="shared" si="20"/>
        <v>5</v>
      </c>
      <c r="AE273">
        <f t="shared" si="21"/>
        <v>1</v>
      </c>
      <c r="AF273">
        <f t="shared" si="22"/>
        <v>3</v>
      </c>
      <c r="AG273">
        <f t="shared" si="23"/>
        <v>1</v>
      </c>
      <c r="AI273" t="s">
        <v>77</v>
      </c>
      <c r="AJ273" t="s">
        <v>77</v>
      </c>
      <c r="AL273" t="s">
        <v>77</v>
      </c>
      <c r="AV273" t="s">
        <v>84</v>
      </c>
      <c r="AW273" t="s">
        <v>78</v>
      </c>
      <c r="BC273" t="s">
        <v>79</v>
      </c>
      <c r="BK273" t="str">
        <f t="shared" si="24"/>
        <v xml:space="preserve">Prest-Math para la enseñanza de las matemáticas_P / ESMATE_P / PFLE-ATAL / </v>
      </c>
    </row>
    <row r="274" spans="1:63">
      <c r="A274">
        <v>111001106968</v>
      </c>
      <c r="B274" t="s">
        <v>388</v>
      </c>
      <c r="C274" t="s">
        <v>70</v>
      </c>
      <c r="E274" t="s">
        <v>81</v>
      </c>
      <c r="F274" t="s">
        <v>106</v>
      </c>
      <c r="H274">
        <v>39</v>
      </c>
      <c r="I274">
        <v>35</v>
      </c>
      <c r="J274">
        <v>18</v>
      </c>
      <c r="K274">
        <v>7</v>
      </c>
      <c r="L274">
        <v>0</v>
      </c>
      <c r="M274">
        <v>7</v>
      </c>
      <c r="N274">
        <v>247.229317851959</v>
      </c>
      <c r="O274">
        <v>253.89112903225799</v>
      </c>
      <c r="P274">
        <v>258.81730769230802</v>
      </c>
      <c r="Q274" t="s">
        <v>73</v>
      </c>
      <c r="R274" t="s">
        <v>97</v>
      </c>
      <c r="S274" t="s">
        <v>75</v>
      </c>
      <c r="T274">
        <v>6.0666344347517898</v>
      </c>
      <c r="U274">
        <v>326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1</v>
      </c>
      <c r="AC274" t="s">
        <v>83</v>
      </c>
      <c r="AD274">
        <f t="shared" si="20"/>
        <v>5</v>
      </c>
      <c r="AE274">
        <f t="shared" si="21"/>
        <v>1</v>
      </c>
      <c r="AF274">
        <f t="shared" si="22"/>
        <v>2</v>
      </c>
      <c r="AG274">
        <f t="shared" si="23"/>
        <v>2</v>
      </c>
      <c r="AH274" t="s">
        <v>77</v>
      </c>
      <c r="AJ274" t="s">
        <v>77</v>
      </c>
      <c r="AV274" t="s">
        <v>84</v>
      </c>
      <c r="AW274" t="s">
        <v>78</v>
      </c>
      <c r="BC274" t="s">
        <v>79</v>
      </c>
      <c r="BD274" t="s">
        <v>79</v>
      </c>
      <c r="BK274" t="str">
        <f t="shared" si="24"/>
        <v xml:space="preserve">Prest-Math para la enseñanza de las matemáticas_P / ESMATE_P / PFLE-ATAL / Nuevo modelo de la media / Ruta de Acompañamiento Integral / </v>
      </c>
    </row>
    <row r="275" spans="1:63">
      <c r="A275">
        <v>111001106984</v>
      </c>
      <c r="B275" t="s">
        <v>389</v>
      </c>
      <c r="C275" t="s">
        <v>70</v>
      </c>
      <c r="E275" t="s">
        <v>71</v>
      </c>
      <c r="F275" t="s">
        <v>82</v>
      </c>
      <c r="H275">
        <v>23</v>
      </c>
      <c r="I275">
        <v>37</v>
      </c>
      <c r="J275">
        <v>29</v>
      </c>
      <c r="K275">
        <v>10</v>
      </c>
      <c r="L275">
        <v>1</v>
      </c>
      <c r="M275">
        <v>11</v>
      </c>
      <c r="N275">
        <v>267.64705882352899</v>
      </c>
      <c r="O275">
        <v>273.39950372208398</v>
      </c>
      <c r="P275">
        <v>272.30537534754399</v>
      </c>
      <c r="Q275" t="s">
        <v>89</v>
      </c>
      <c r="R275" t="s">
        <v>74</v>
      </c>
      <c r="S275" t="s">
        <v>90</v>
      </c>
      <c r="T275">
        <v>7.1032707418148</v>
      </c>
      <c r="U275">
        <v>287</v>
      </c>
      <c r="W275">
        <v>0</v>
      </c>
      <c r="X275">
        <v>0</v>
      </c>
      <c r="Y275">
        <v>0</v>
      </c>
      <c r="Z275">
        <v>0</v>
      </c>
      <c r="AA275">
        <v>1</v>
      </c>
      <c r="AB275">
        <v>0</v>
      </c>
      <c r="AC275" t="s">
        <v>76</v>
      </c>
      <c r="AD275">
        <f t="shared" si="20"/>
        <v>5</v>
      </c>
      <c r="AE275">
        <f t="shared" si="21"/>
        <v>0</v>
      </c>
      <c r="AF275">
        <f t="shared" si="22"/>
        <v>4</v>
      </c>
      <c r="AG275">
        <f t="shared" si="23"/>
        <v>1</v>
      </c>
      <c r="AI275" t="s">
        <v>77</v>
      </c>
      <c r="AJ275" t="s">
        <v>77</v>
      </c>
      <c r="AL275" t="s">
        <v>77</v>
      </c>
      <c r="AM275" t="s">
        <v>77</v>
      </c>
      <c r="AW275" t="s">
        <v>78</v>
      </c>
      <c r="BD275" t="s">
        <v>79</v>
      </c>
      <c r="BK275" t="str">
        <f t="shared" si="24"/>
        <v xml:space="preserve">ESMATE_P / Nuevo modelo de la media / Ruta de Acompañamiento Integral / </v>
      </c>
    </row>
    <row r="276" spans="1:63">
      <c r="A276">
        <v>111001107069</v>
      </c>
      <c r="B276" t="s">
        <v>390</v>
      </c>
      <c r="C276" t="s">
        <v>70</v>
      </c>
      <c r="E276" t="s">
        <v>81</v>
      </c>
      <c r="F276" t="s">
        <v>101</v>
      </c>
      <c r="H276">
        <v>31</v>
      </c>
      <c r="I276">
        <v>39</v>
      </c>
      <c r="J276">
        <v>19</v>
      </c>
      <c r="K276">
        <v>9</v>
      </c>
      <c r="L276">
        <v>2</v>
      </c>
      <c r="M276">
        <v>11</v>
      </c>
      <c r="N276">
        <v>255.211538461538</v>
      </c>
      <c r="O276">
        <v>258.74322860238402</v>
      </c>
      <c r="P276">
        <v>260.10989010988999</v>
      </c>
      <c r="Q276" t="s">
        <v>73</v>
      </c>
      <c r="R276" t="s">
        <v>97</v>
      </c>
      <c r="S276" t="s">
        <v>75</v>
      </c>
      <c r="T276">
        <v>5.2986035334690396</v>
      </c>
      <c r="U276">
        <v>352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1</v>
      </c>
      <c r="AC276" t="s">
        <v>83</v>
      </c>
      <c r="AD276">
        <f t="shared" si="20"/>
        <v>5</v>
      </c>
      <c r="AE276">
        <f t="shared" si="21"/>
        <v>1</v>
      </c>
      <c r="AF276">
        <f t="shared" si="22"/>
        <v>3</v>
      </c>
      <c r="AG276">
        <f t="shared" si="23"/>
        <v>1</v>
      </c>
      <c r="AH276" t="s">
        <v>77</v>
      </c>
      <c r="AJ276" t="s">
        <v>77</v>
      </c>
      <c r="AL276" t="s">
        <v>77</v>
      </c>
      <c r="AV276" t="s">
        <v>84</v>
      </c>
      <c r="AW276" t="s">
        <v>78</v>
      </c>
      <c r="BE276" t="s">
        <v>79</v>
      </c>
      <c r="BK276" t="str">
        <f t="shared" si="24"/>
        <v xml:space="preserve">Prest-Math para la enseñanza de las matemáticas_P / ESMATE_P / Acompañamiento diferenciado inglés / </v>
      </c>
    </row>
    <row r="277" spans="1:63">
      <c r="A277">
        <v>111001107077</v>
      </c>
      <c r="B277" t="s">
        <v>391</v>
      </c>
      <c r="C277" t="s">
        <v>70</v>
      </c>
      <c r="E277" t="s">
        <v>81</v>
      </c>
      <c r="F277" t="s">
        <v>101</v>
      </c>
      <c r="H277">
        <v>33</v>
      </c>
      <c r="I277">
        <v>37</v>
      </c>
      <c r="J277">
        <v>22</v>
      </c>
      <c r="K277">
        <v>7</v>
      </c>
      <c r="L277">
        <v>1</v>
      </c>
      <c r="M277">
        <v>8</v>
      </c>
      <c r="N277">
        <v>270</v>
      </c>
      <c r="O277">
        <v>259.18296392872702</v>
      </c>
      <c r="P277">
        <v>258.27252747252697</v>
      </c>
      <c r="Q277" t="s">
        <v>93</v>
      </c>
      <c r="R277" t="s">
        <v>97</v>
      </c>
      <c r="S277" t="s">
        <v>90</v>
      </c>
      <c r="T277">
        <v>5.87785933178293</v>
      </c>
      <c r="U277">
        <v>335</v>
      </c>
      <c r="W277">
        <v>0</v>
      </c>
      <c r="X277">
        <v>0</v>
      </c>
      <c r="Y277">
        <v>0</v>
      </c>
      <c r="Z277">
        <v>1</v>
      </c>
      <c r="AA277">
        <v>0</v>
      </c>
      <c r="AB277">
        <v>0</v>
      </c>
      <c r="AC277" t="s">
        <v>98</v>
      </c>
      <c r="AD277">
        <f t="shared" si="20"/>
        <v>6</v>
      </c>
      <c r="AE277">
        <f t="shared" si="21"/>
        <v>2</v>
      </c>
      <c r="AF277">
        <f t="shared" si="22"/>
        <v>0</v>
      </c>
      <c r="AG277">
        <f t="shared" si="23"/>
        <v>4</v>
      </c>
      <c r="AO277" t="s">
        <v>84</v>
      </c>
      <c r="AT277" t="s">
        <v>84</v>
      </c>
      <c r="AW277" t="s">
        <v>78</v>
      </c>
      <c r="BB277" t="s">
        <v>79</v>
      </c>
      <c r="BC277" t="s">
        <v>79</v>
      </c>
      <c r="BD277" t="s">
        <v>79</v>
      </c>
      <c r="BH277" t="s">
        <v>79</v>
      </c>
      <c r="BK277" t="str">
        <f t="shared" si="24"/>
        <v xml:space="preserve">Ambientes Virtuales para el Aprendizaje  de la Matemáticas (IA o Plataformas) / Olimpiadas STEM / ESMATE_P / FORTALECIMIENTO INFANCIA / PFLE-ATAL / Nuevo modelo de la media / Ruta de Acompañamiento Integral / Modelo educativo bilingüe (inglés-francés) / </v>
      </c>
    </row>
    <row r="278" spans="1:63">
      <c r="A278">
        <v>111001107115</v>
      </c>
      <c r="B278" t="s">
        <v>392</v>
      </c>
      <c r="C278" t="s">
        <v>70</v>
      </c>
      <c r="E278" t="s">
        <v>77</v>
      </c>
      <c r="F278" t="s">
        <v>197</v>
      </c>
      <c r="H278">
        <v>64</v>
      </c>
      <c r="I278">
        <v>21</v>
      </c>
      <c r="J278">
        <v>11</v>
      </c>
      <c r="K278">
        <v>4</v>
      </c>
      <c r="L278">
        <v>0</v>
      </c>
      <c r="M278">
        <v>4</v>
      </c>
      <c r="N278">
        <v>222.23635235731999</v>
      </c>
      <c r="O278">
        <v>239.898956975228</v>
      </c>
      <c r="P278">
        <v>229.914115011202</v>
      </c>
      <c r="Q278" t="s">
        <v>89</v>
      </c>
      <c r="R278" t="s">
        <v>150</v>
      </c>
      <c r="S278" t="s">
        <v>107</v>
      </c>
      <c r="T278">
        <v>9.5149688822934593</v>
      </c>
      <c r="U278">
        <v>200</v>
      </c>
      <c r="V278">
        <v>111001107115</v>
      </c>
      <c r="W278">
        <v>0</v>
      </c>
      <c r="X278">
        <v>1</v>
      </c>
      <c r="Y278">
        <v>1</v>
      </c>
      <c r="Z278">
        <v>0</v>
      </c>
      <c r="AA278">
        <v>0</v>
      </c>
      <c r="AB278">
        <v>0</v>
      </c>
      <c r="AC278" t="s">
        <v>108</v>
      </c>
      <c r="AD278">
        <f t="shared" si="20"/>
        <v>5</v>
      </c>
      <c r="AE278">
        <f t="shared" si="21"/>
        <v>3</v>
      </c>
      <c r="AF278">
        <f t="shared" si="22"/>
        <v>0</v>
      </c>
      <c r="AG278">
        <f t="shared" si="23"/>
        <v>2</v>
      </c>
      <c r="AN278" t="s">
        <v>84</v>
      </c>
      <c r="AR278" t="s">
        <v>84</v>
      </c>
      <c r="AW278" t="s">
        <v>84</v>
      </c>
      <c r="BC278" t="s">
        <v>79</v>
      </c>
      <c r="BD278" t="s">
        <v>79</v>
      </c>
      <c r="BK278" t="str">
        <f t="shared" si="24"/>
        <v xml:space="preserve">ENAD - Enseñar en el Nivel Adecuado / Acompáñame: Tutorías presenciales / ESMATE_P / PFLE-ATAL / Nuevo modelo de la media / Ruta de Acompañamiento Integral / </v>
      </c>
    </row>
    <row r="279" spans="1:63">
      <c r="A279">
        <v>111001107743</v>
      </c>
      <c r="B279" t="s">
        <v>393</v>
      </c>
      <c r="C279" t="s">
        <v>70</v>
      </c>
      <c r="E279" t="s">
        <v>71</v>
      </c>
      <c r="F279" t="s">
        <v>86</v>
      </c>
      <c r="H279">
        <v>19</v>
      </c>
      <c r="I279">
        <v>35</v>
      </c>
      <c r="J279">
        <v>26</v>
      </c>
      <c r="K279">
        <v>16</v>
      </c>
      <c r="L279">
        <v>5</v>
      </c>
      <c r="M279">
        <v>21</v>
      </c>
      <c r="N279">
        <v>265.93230769230797</v>
      </c>
      <c r="O279">
        <v>266.27218934911201</v>
      </c>
      <c r="P279">
        <v>273.61451048951</v>
      </c>
      <c r="Q279" t="s">
        <v>73</v>
      </c>
      <c r="R279" t="s">
        <v>74</v>
      </c>
      <c r="S279" t="s">
        <v>75</v>
      </c>
      <c r="T279">
        <v>7.9825476314976802</v>
      </c>
      <c r="U279">
        <v>260</v>
      </c>
      <c r="W279">
        <v>0</v>
      </c>
      <c r="X279">
        <v>0</v>
      </c>
      <c r="Y279">
        <v>0</v>
      </c>
      <c r="Z279">
        <v>0</v>
      </c>
      <c r="AA279">
        <v>1</v>
      </c>
      <c r="AB279">
        <v>0</v>
      </c>
      <c r="AC279" t="s">
        <v>76</v>
      </c>
      <c r="AD279">
        <f t="shared" si="20"/>
        <v>5</v>
      </c>
      <c r="AE279">
        <f t="shared" si="21"/>
        <v>0</v>
      </c>
      <c r="AF279">
        <f t="shared" si="22"/>
        <v>4</v>
      </c>
      <c r="AG279">
        <f t="shared" si="23"/>
        <v>1</v>
      </c>
      <c r="AI279" t="s">
        <v>77</v>
      </c>
      <c r="AJ279" t="s">
        <v>77</v>
      </c>
      <c r="AK279" t="s">
        <v>77</v>
      </c>
      <c r="AL279" t="s">
        <v>77</v>
      </c>
      <c r="AW279" t="s">
        <v>78</v>
      </c>
      <c r="BH279" t="s">
        <v>79</v>
      </c>
      <c r="BK279" t="str">
        <f t="shared" si="24"/>
        <v xml:space="preserve">ESMATE_P / Modelo educativo bilingüe (inglés-francés) / </v>
      </c>
    </row>
    <row r="280" spans="1:63">
      <c r="A280">
        <v>111001107760</v>
      </c>
      <c r="B280" t="s">
        <v>394</v>
      </c>
      <c r="C280" t="s">
        <v>70</v>
      </c>
      <c r="E280" t="s">
        <v>81</v>
      </c>
      <c r="F280" t="s">
        <v>182</v>
      </c>
      <c r="H280">
        <v>36</v>
      </c>
      <c r="I280">
        <v>39</v>
      </c>
      <c r="J280">
        <v>17</v>
      </c>
      <c r="K280">
        <v>6</v>
      </c>
      <c r="L280">
        <v>2</v>
      </c>
      <c r="M280">
        <v>8</v>
      </c>
      <c r="N280">
        <v>248.461538461538</v>
      </c>
      <c r="O280">
        <v>257.30769230769198</v>
      </c>
      <c r="P280">
        <v>261.92307692307702</v>
      </c>
      <c r="Q280" t="s">
        <v>73</v>
      </c>
      <c r="R280" t="s">
        <v>97</v>
      </c>
      <c r="S280" t="s">
        <v>75</v>
      </c>
      <c r="T280">
        <v>6.2747864575336099</v>
      </c>
      <c r="U280">
        <v>317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1</v>
      </c>
      <c r="AC280" t="s">
        <v>83</v>
      </c>
      <c r="AD280">
        <f t="shared" si="20"/>
        <v>5</v>
      </c>
      <c r="AE280">
        <f t="shared" si="21"/>
        <v>1</v>
      </c>
      <c r="AF280">
        <f t="shared" si="22"/>
        <v>1</v>
      </c>
      <c r="AG280">
        <f t="shared" si="23"/>
        <v>3</v>
      </c>
      <c r="AH280" t="s">
        <v>77</v>
      </c>
      <c r="AO280" t="s">
        <v>84</v>
      </c>
      <c r="AW280" t="s">
        <v>78</v>
      </c>
      <c r="BC280" t="s">
        <v>79</v>
      </c>
      <c r="BD280" t="s">
        <v>79</v>
      </c>
      <c r="BE280" t="s">
        <v>79</v>
      </c>
      <c r="BK280" t="str">
        <f t="shared" si="24"/>
        <v xml:space="preserve">Ambientes Virtuales para el Aprendizaje  de la Matemáticas (IA o Plataformas) / ESMATE_P / PFLE-ATAL / Nuevo modelo de la media / Ruta de Acompañamiento Integral / Acompañamiento diferenciado inglés / </v>
      </c>
    </row>
    <row r="281" spans="1:63">
      <c r="A281">
        <v>111001107778</v>
      </c>
      <c r="B281" t="s">
        <v>395</v>
      </c>
      <c r="C281" t="s">
        <v>70</v>
      </c>
      <c r="E281" t="s">
        <v>81</v>
      </c>
      <c r="F281" t="s">
        <v>82</v>
      </c>
      <c r="H281">
        <v>26</v>
      </c>
      <c r="I281">
        <v>40</v>
      </c>
      <c r="J281">
        <v>22</v>
      </c>
      <c r="K281">
        <v>10</v>
      </c>
      <c r="L281">
        <v>1</v>
      </c>
      <c r="M281">
        <v>11</v>
      </c>
      <c r="N281">
        <v>267.97326786688501</v>
      </c>
      <c r="O281">
        <v>259.69943963321401</v>
      </c>
      <c r="P281">
        <v>270.09483667017901</v>
      </c>
      <c r="Q281" t="s">
        <v>73</v>
      </c>
      <c r="R281" t="s">
        <v>74</v>
      </c>
      <c r="S281" t="s">
        <v>75</v>
      </c>
      <c r="T281">
        <v>5.09505214359005</v>
      </c>
      <c r="U281">
        <v>359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1</v>
      </c>
      <c r="AC281" t="s">
        <v>83</v>
      </c>
      <c r="AD281">
        <f t="shared" si="20"/>
        <v>5</v>
      </c>
      <c r="AE281">
        <f t="shared" si="21"/>
        <v>1</v>
      </c>
      <c r="AF281">
        <f t="shared" si="22"/>
        <v>3</v>
      </c>
      <c r="AG281">
        <f t="shared" si="23"/>
        <v>1</v>
      </c>
      <c r="AJ281" t="s">
        <v>77</v>
      </c>
      <c r="AK281" t="s">
        <v>77</v>
      </c>
      <c r="AL281" t="s">
        <v>77</v>
      </c>
      <c r="AV281" t="s">
        <v>84</v>
      </c>
      <c r="AW281" t="s">
        <v>78</v>
      </c>
      <c r="BD281" t="s">
        <v>79</v>
      </c>
      <c r="BK281" t="str">
        <f t="shared" si="24"/>
        <v xml:space="preserve">Prest-Math para la enseñanza de las matemáticas_P / ESMATE_P / Nuevo modelo de la media / Ruta de Acompañamiento Integral / </v>
      </c>
    </row>
    <row r="282" spans="1:63">
      <c r="A282">
        <v>111001107786</v>
      </c>
      <c r="B282" t="s">
        <v>396</v>
      </c>
      <c r="C282" t="s">
        <v>70</v>
      </c>
      <c r="E282" t="s">
        <v>81</v>
      </c>
      <c r="F282" t="s">
        <v>101</v>
      </c>
      <c r="H282">
        <v>28</v>
      </c>
      <c r="I282">
        <v>34</v>
      </c>
      <c r="J282">
        <v>22</v>
      </c>
      <c r="K282">
        <v>13</v>
      </c>
      <c r="L282">
        <v>3</v>
      </c>
      <c r="M282">
        <v>16</v>
      </c>
      <c r="N282">
        <v>264.64449064449099</v>
      </c>
      <c r="O282">
        <v>259.79458041957997</v>
      </c>
      <c r="P282">
        <v>261.30157921548602</v>
      </c>
      <c r="Q282" t="s">
        <v>89</v>
      </c>
      <c r="R282" t="s">
        <v>97</v>
      </c>
      <c r="S282" t="s">
        <v>90</v>
      </c>
      <c r="T282">
        <v>7.1926838693989499</v>
      </c>
      <c r="U282">
        <v>285</v>
      </c>
      <c r="W282">
        <v>0</v>
      </c>
      <c r="X282">
        <v>0</v>
      </c>
      <c r="Y282">
        <v>0</v>
      </c>
      <c r="Z282">
        <v>1</v>
      </c>
      <c r="AA282">
        <v>0</v>
      </c>
      <c r="AB282">
        <v>0</v>
      </c>
      <c r="AC282" t="s">
        <v>98</v>
      </c>
      <c r="AD282">
        <f t="shared" si="20"/>
        <v>5</v>
      </c>
      <c r="AE282">
        <f t="shared" si="21"/>
        <v>2</v>
      </c>
      <c r="AF282">
        <f t="shared" si="22"/>
        <v>2</v>
      </c>
      <c r="AG282">
        <f t="shared" si="23"/>
        <v>1</v>
      </c>
      <c r="AJ282" t="s">
        <v>77</v>
      </c>
      <c r="AL282" t="s">
        <v>77</v>
      </c>
      <c r="AO282" t="s">
        <v>84</v>
      </c>
      <c r="AT282" t="s">
        <v>84</v>
      </c>
      <c r="AW282" t="s">
        <v>78</v>
      </c>
      <c r="BE282" t="s">
        <v>79</v>
      </c>
      <c r="BK282" t="str">
        <f t="shared" si="24"/>
        <v xml:space="preserve">Ambientes Virtuales para el Aprendizaje  de la Matemáticas (IA o Plataformas) / Olimpiadas STEM / ESMATE_P / Acompañamiento diferenciado inglés / </v>
      </c>
    </row>
    <row r="283" spans="1:63">
      <c r="A283">
        <v>111001107794</v>
      </c>
      <c r="B283" t="s">
        <v>397</v>
      </c>
      <c r="C283" t="s">
        <v>70</v>
      </c>
      <c r="E283" t="s">
        <v>81</v>
      </c>
      <c r="F283" t="s">
        <v>130</v>
      </c>
      <c r="H283">
        <v>38</v>
      </c>
      <c r="I283">
        <v>38</v>
      </c>
      <c r="J283">
        <v>16</v>
      </c>
      <c r="K283">
        <v>7</v>
      </c>
      <c r="L283">
        <v>0</v>
      </c>
      <c r="M283">
        <v>7</v>
      </c>
      <c r="N283">
        <v>255</v>
      </c>
      <c r="O283">
        <v>248.07692307692301</v>
      </c>
      <c r="P283">
        <v>260.769230769231</v>
      </c>
      <c r="Q283" t="s">
        <v>73</v>
      </c>
      <c r="R283" t="s">
        <v>97</v>
      </c>
      <c r="S283" t="s">
        <v>75</v>
      </c>
      <c r="T283">
        <v>10.522001700595</v>
      </c>
      <c r="U283">
        <v>162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1</v>
      </c>
      <c r="AC283" t="s">
        <v>83</v>
      </c>
      <c r="AD283">
        <f t="shared" si="20"/>
        <v>5</v>
      </c>
      <c r="AE283">
        <f t="shared" si="21"/>
        <v>1</v>
      </c>
      <c r="AF283">
        <f t="shared" si="22"/>
        <v>3</v>
      </c>
      <c r="AG283">
        <f t="shared" si="23"/>
        <v>1</v>
      </c>
      <c r="AJ283" t="s">
        <v>77</v>
      </c>
      <c r="AK283" t="s">
        <v>77</v>
      </c>
      <c r="AL283" t="s">
        <v>77</v>
      </c>
      <c r="AV283" t="s">
        <v>84</v>
      </c>
      <c r="AW283" t="s">
        <v>78</v>
      </c>
      <c r="BC283" t="s">
        <v>79</v>
      </c>
      <c r="BK283" t="str">
        <f t="shared" si="24"/>
        <v xml:space="preserve">Prest-Math para la enseñanza de las matemáticas_P / ESMATE_P / PFLE-ATAL / </v>
      </c>
    </row>
    <row r="284" spans="1:63">
      <c r="A284">
        <v>111001107816</v>
      </c>
      <c r="B284" t="s">
        <v>398</v>
      </c>
      <c r="C284" t="s">
        <v>70</v>
      </c>
      <c r="E284" t="s">
        <v>81</v>
      </c>
      <c r="F284" t="s">
        <v>197</v>
      </c>
      <c r="H284">
        <v>24</v>
      </c>
      <c r="I284">
        <v>36</v>
      </c>
      <c r="J284">
        <v>29</v>
      </c>
      <c r="K284">
        <v>9</v>
      </c>
      <c r="L284">
        <v>2</v>
      </c>
      <c r="M284">
        <v>11</v>
      </c>
      <c r="N284">
        <v>265.92828224407202</v>
      </c>
      <c r="O284">
        <v>265.76492537313402</v>
      </c>
      <c r="P284">
        <v>269.84615384615398</v>
      </c>
      <c r="Q284" t="s">
        <v>73</v>
      </c>
      <c r="R284" t="s">
        <v>74</v>
      </c>
      <c r="S284" t="s">
        <v>75</v>
      </c>
      <c r="T284">
        <v>9.1071046819926291</v>
      </c>
      <c r="U284">
        <v>218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1</v>
      </c>
      <c r="AC284" t="s">
        <v>83</v>
      </c>
      <c r="AD284">
        <f t="shared" si="20"/>
        <v>5</v>
      </c>
      <c r="AE284">
        <f t="shared" si="21"/>
        <v>1</v>
      </c>
      <c r="AF284">
        <f t="shared" si="22"/>
        <v>2</v>
      </c>
      <c r="AG284">
        <f t="shared" si="23"/>
        <v>2</v>
      </c>
      <c r="AJ284" t="s">
        <v>77</v>
      </c>
      <c r="AK284" t="s">
        <v>77</v>
      </c>
      <c r="AT284" t="s">
        <v>84</v>
      </c>
      <c r="AW284" t="s">
        <v>78</v>
      </c>
      <c r="AX284" t="s">
        <v>79</v>
      </c>
      <c r="BH284" t="s">
        <v>79</v>
      </c>
      <c r="BK284" t="str">
        <f t="shared" si="24"/>
        <v xml:space="preserve">Olimpiadas STEM / ESMATE_P / Modelo educativo bilingüe (inglés-francés) / </v>
      </c>
    </row>
    <row r="285" spans="1:63">
      <c r="A285">
        <v>111001107832</v>
      </c>
      <c r="B285" t="s">
        <v>399</v>
      </c>
      <c r="C285" t="s">
        <v>70</v>
      </c>
      <c r="E285" t="s">
        <v>81</v>
      </c>
      <c r="F285" t="s">
        <v>106</v>
      </c>
      <c r="H285">
        <v>34</v>
      </c>
      <c r="I285">
        <v>41</v>
      </c>
      <c r="J285">
        <v>16</v>
      </c>
      <c r="K285">
        <v>8</v>
      </c>
      <c r="L285">
        <v>1</v>
      </c>
      <c r="M285">
        <v>9</v>
      </c>
      <c r="N285">
        <v>258.39743589743603</v>
      </c>
      <c r="O285">
        <v>258.95833333333297</v>
      </c>
      <c r="P285">
        <v>257.06293706293701</v>
      </c>
      <c r="Q285" t="s">
        <v>89</v>
      </c>
      <c r="R285" t="s">
        <v>102</v>
      </c>
      <c r="S285" t="s">
        <v>107</v>
      </c>
      <c r="T285">
        <v>8.2197973106988105</v>
      </c>
      <c r="U285">
        <v>248</v>
      </c>
      <c r="W285">
        <v>0</v>
      </c>
      <c r="X285">
        <v>0</v>
      </c>
      <c r="Y285">
        <v>0</v>
      </c>
      <c r="Z285">
        <v>1</v>
      </c>
      <c r="AA285">
        <v>0</v>
      </c>
      <c r="AB285">
        <v>0</v>
      </c>
      <c r="AC285" t="s">
        <v>98</v>
      </c>
      <c r="AD285">
        <f t="shared" si="20"/>
        <v>5</v>
      </c>
      <c r="AE285">
        <f t="shared" si="21"/>
        <v>3</v>
      </c>
      <c r="AF285">
        <f t="shared" si="22"/>
        <v>0</v>
      </c>
      <c r="AG285">
        <f t="shared" si="23"/>
        <v>2</v>
      </c>
      <c r="AO285" t="s">
        <v>84</v>
      </c>
      <c r="AP285" t="s">
        <v>84</v>
      </c>
      <c r="AT285" t="s">
        <v>84</v>
      </c>
      <c r="AW285" t="s">
        <v>78</v>
      </c>
      <c r="BC285" t="s">
        <v>79</v>
      </c>
      <c r="BD285" t="s">
        <v>79</v>
      </c>
      <c r="BK285" t="str">
        <f t="shared" si="24"/>
        <v xml:space="preserve">Ambientes Virtuales para el Aprendizaje  de la Matemáticas (IA o Plataformas) / Manuales de lectura (4°-8°) / Olimpiadas STEM / ESMATE_P / PFLE-ATAL / Nuevo modelo de la media / Ruta de Acompañamiento Integral / </v>
      </c>
    </row>
    <row r="286" spans="1:63">
      <c r="A286">
        <v>111001107859</v>
      </c>
      <c r="B286" t="s">
        <v>400</v>
      </c>
      <c r="C286" t="s">
        <v>70</v>
      </c>
      <c r="E286" t="s">
        <v>81</v>
      </c>
      <c r="F286" t="s">
        <v>197</v>
      </c>
      <c r="H286">
        <v>47</v>
      </c>
      <c r="I286">
        <v>31</v>
      </c>
      <c r="J286">
        <v>19</v>
      </c>
      <c r="K286">
        <v>4</v>
      </c>
      <c r="L286">
        <v>0</v>
      </c>
      <c r="M286">
        <v>4</v>
      </c>
      <c r="N286">
        <v>249.38461538461499</v>
      </c>
      <c r="O286">
        <v>257.11295034079802</v>
      </c>
      <c r="P286">
        <v>260.54605887939198</v>
      </c>
      <c r="Q286" t="s">
        <v>73</v>
      </c>
      <c r="R286" t="s">
        <v>97</v>
      </c>
      <c r="S286" t="s">
        <v>75</v>
      </c>
      <c r="T286">
        <v>5.7215335157436096</v>
      </c>
      <c r="U286">
        <v>342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1</v>
      </c>
      <c r="AC286" t="s">
        <v>83</v>
      </c>
      <c r="AD286">
        <f t="shared" si="20"/>
        <v>5</v>
      </c>
      <c r="AE286">
        <f t="shared" si="21"/>
        <v>2</v>
      </c>
      <c r="AF286">
        <f t="shared" si="22"/>
        <v>3</v>
      </c>
      <c r="AG286">
        <f t="shared" si="23"/>
        <v>0</v>
      </c>
      <c r="AJ286" t="s">
        <v>77</v>
      </c>
      <c r="AK286" t="s">
        <v>77</v>
      </c>
      <c r="AL286" t="s">
        <v>77</v>
      </c>
      <c r="AO286" t="s">
        <v>84</v>
      </c>
      <c r="AV286" t="s">
        <v>84</v>
      </c>
      <c r="AW286" t="s">
        <v>78</v>
      </c>
      <c r="BK286" t="str">
        <f t="shared" si="24"/>
        <v xml:space="preserve">Ambientes Virtuales para el Aprendizaje  de la Matemáticas (IA o Plataformas) / Prest-Math para la enseñanza de las matemáticas_P / ESMATE_P / </v>
      </c>
    </row>
    <row r="287" spans="1:63">
      <c r="A287">
        <v>111001107867</v>
      </c>
      <c r="B287" t="s">
        <v>401</v>
      </c>
      <c r="C287" t="s">
        <v>70</v>
      </c>
      <c r="E287" t="s">
        <v>81</v>
      </c>
      <c r="F287" t="s">
        <v>106</v>
      </c>
      <c r="H287">
        <v>43</v>
      </c>
      <c r="I287">
        <v>40</v>
      </c>
      <c r="J287">
        <v>11</v>
      </c>
      <c r="K287">
        <v>6</v>
      </c>
      <c r="L287">
        <v>0</v>
      </c>
      <c r="M287">
        <v>6</v>
      </c>
      <c r="N287">
        <v>258.20302648171503</v>
      </c>
      <c r="O287">
        <v>251.16996775679399</v>
      </c>
      <c r="P287">
        <v>250.54086538461499</v>
      </c>
      <c r="Q287" t="s">
        <v>93</v>
      </c>
      <c r="R287" t="s">
        <v>102</v>
      </c>
      <c r="S287" t="s">
        <v>107</v>
      </c>
      <c r="T287">
        <v>11.909866568732999</v>
      </c>
      <c r="U287">
        <v>111</v>
      </c>
      <c r="V287">
        <v>111001107867</v>
      </c>
      <c r="W287">
        <v>0</v>
      </c>
      <c r="X287">
        <v>1</v>
      </c>
      <c r="Y287">
        <v>0</v>
      </c>
      <c r="Z287">
        <v>1</v>
      </c>
      <c r="AA287">
        <v>0</v>
      </c>
      <c r="AB287">
        <v>0</v>
      </c>
      <c r="AC287" t="s">
        <v>104</v>
      </c>
      <c r="AD287">
        <f t="shared" si="20"/>
        <v>5</v>
      </c>
      <c r="AE287">
        <f t="shared" si="21"/>
        <v>3</v>
      </c>
      <c r="AF287">
        <f t="shared" si="22"/>
        <v>0</v>
      </c>
      <c r="AG287">
        <f t="shared" si="23"/>
        <v>2</v>
      </c>
      <c r="AQ287" t="s">
        <v>84</v>
      </c>
      <c r="AS287" t="s">
        <v>84</v>
      </c>
      <c r="AT287" t="s">
        <v>84</v>
      </c>
      <c r="AW287" t="s">
        <v>78</v>
      </c>
      <c r="AX287" t="s">
        <v>79</v>
      </c>
      <c r="BC287" t="s">
        <v>79</v>
      </c>
      <c r="BK287" t="str">
        <f t="shared" si="24"/>
        <v xml:space="preserve">Nivelación de aprendizajes desde la secundaria / Asistencia tránsito efectivo / Olimpiadas STEM / ESMATE_P / PFLE-ATAL / </v>
      </c>
    </row>
    <row r="288" spans="1:63">
      <c r="A288">
        <v>111001107875</v>
      </c>
      <c r="B288" t="s">
        <v>402</v>
      </c>
      <c r="C288" t="s">
        <v>70</v>
      </c>
      <c r="E288" t="s">
        <v>81</v>
      </c>
      <c r="F288" t="s">
        <v>106</v>
      </c>
      <c r="H288">
        <v>27</v>
      </c>
      <c r="I288">
        <v>48</v>
      </c>
      <c r="J288">
        <v>20</v>
      </c>
      <c r="K288">
        <v>4</v>
      </c>
      <c r="L288">
        <v>1</v>
      </c>
      <c r="M288">
        <v>5</v>
      </c>
      <c r="N288">
        <v>256.32241813602002</v>
      </c>
      <c r="O288">
        <v>259.72423802612502</v>
      </c>
      <c r="P288">
        <v>258.04733727810702</v>
      </c>
      <c r="Q288" t="s">
        <v>89</v>
      </c>
      <c r="R288" t="s">
        <v>102</v>
      </c>
      <c r="S288" t="s">
        <v>107</v>
      </c>
      <c r="T288">
        <v>9.2066476339789798</v>
      </c>
      <c r="U288">
        <v>214</v>
      </c>
      <c r="W288">
        <v>0</v>
      </c>
      <c r="X288">
        <v>0</v>
      </c>
      <c r="Y288">
        <v>0</v>
      </c>
      <c r="Z288">
        <v>1</v>
      </c>
      <c r="AA288">
        <v>0</v>
      </c>
      <c r="AB288">
        <v>0</v>
      </c>
      <c r="AC288" t="s">
        <v>98</v>
      </c>
      <c r="AD288">
        <f t="shared" si="20"/>
        <v>5</v>
      </c>
      <c r="AE288">
        <f t="shared" si="21"/>
        <v>2</v>
      </c>
      <c r="AF288">
        <f t="shared" si="22"/>
        <v>2</v>
      </c>
      <c r="AG288">
        <f t="shared" si="23"/>
        <v>1</v>
      </c>
      <c r="AJ288" t="s">
        <v>77</v>
      </c>
      <c r="AK288" t="s">
        <v>77</v>
      </c>
      <c r="AO288" t="s">
        <v>84</v>
      </c>
      <c r="AT288" t="s">
        <v>84</v>
      </c>
      <c r="AW288" t="s">
        <v>78</v>
      </c>
      <c r="BC288" t="s">
        <v>79</v>
      </c>
      <c r="BK288" t="str">
        <f t="shared" si="24"/>
        <v xml:space="preserve">Ambientes Virtuales para el Aprendizaje  de la Matemáticas (IA o Plataformas) / Olimpiadas STEM / ESMATE_P / PFLE-ATAL / </v>
      </c>
    </row>
    <row r="289" spans="1:63">
      <c r="A289">
        <v>111001107883</v>
      </c>
      <c r="B289" t="s">
        <v>403</v>
      </c>
      <c r="C289" t="s">
        <v>70</v>
      </c>
      <c r="E289" t="s">
        <v>81</v>
      </c>
      <c r="F289" t="s">
        <v>106</v>
      </c>
      <c r="H289">
        <v>16</v>
      </c>
      <c r="I289">
        <v>32</v>
      </c>
      <c r="J289">
        <v>34</v>
      </c>
      <c r="K289">
        <v>16</v>
      </c>
      <c r="L289">
        <v>2</v>
      </c>
      <c r="M289">
        <v>18</v>
      </c>
      <c r="N289">
        <v>264.230769230769</v>
      </c>
      <c r="O289">
        <v>269.61538461538498</v>
      </c>
      <c r="P289">
        <v>262.30769230769198</v>
      </c>
      <c r="Q289" t="s">
        <v>93</v>
      </c>
      <c r="R289" t="s">
        <v>97</v>
      </c>
      <c r="S289" t="s">
        <v>90</v>
      </c>
      <c r="T289">
        <v>5.9497641915434203</v>
      </c>
      <c r="U289">
        <v>332</v>
      </c>
      <c r="W289">
        <v>0</v>
      </c>
      <c r="X289">
        <v>0</v>
      </c>
      <c r="Y289">
        <v>0</v>
      </c>
      <c r="Z289">
        <v>1</v>
      </c>
      <c r="AA289">
        <v>0</v>
      </c>
      <c r="AB289">
        <v>0</v>
      </c>
      <c r="AC289" t="s">
        <v>98</v>
      </c>
      <c r="AD289">
        <f t="shared" si="20"/>
        <v>5</v>
      </c>
      <c r="AE289">
        <f t="shared" si="21"/>
        <v>3</v>
      </c>
      <c r="AF289">
        <f t="shared" si="22"/>
        <v>0</v>
      </c>
      <c r="AG289">
        <f t="shared" si="23"/>
        <v>2</v>
      </c>
      <c r="AO289" t="s">
        <v>84</v>
      </c>
      <c r="AP289" t="s">
        <v>84</v>
      </c>
      <c r="AT289" t="s">
        <v>84</v>
      </c>
      <c r="AW289" t="s">
        <v>78</v>
      </c>
      <c r="BF289" t="s">
        <v>79</v>
      </c>
      <c r="BH289" t="s">
        <v>79</v>
      </c>
      <c r="BK289" t="str">
        <f t="shared" si="24"/>
        <v xml:space="preserve">Ambientes Virtuales para el Aprendizaje  de la Matemáticas (IA o Plataformas) / Manuales de lectura (4°-8°) / Olimpiadas STEM / ESMATE_P / Francés / Modelo educativo bilingüe (inglés-francés) / </v>
      </c>
    </row>
    <row r="290" spans="1:63">
      <c r="A290">
        <v>111001108456</v>
      </c>
      <c r="B290" t="s">
        <v>404</v>
      </c>
      <c r="C290" t="s">
        <v>70</v>
      </c>
      <c r="E290" t="s">
        <v>81</v>
      </c>
      <c r="F290" t="s">
        <v>88</v>
      </c>
      <c r="H290">
        <v>32</v>
      </c>
      <c r="I290">
        <v>41</v>
      </c>
      <c r="J290">
        <v>17</v>
      </c>
      <c r="K290">
        <v>9</v>
      </c>
      <c r="L290">
        <v>1</v>
      </c>
      <c r="M290">
        <v>10</v>
      </c>
      <c r="N290">
        <v>255.769230769231</v>
      </c>
      <c r="O290">
        <v>255.769230769231</v>
      </c>
      <c r="P290">
        <v>257.69230769230802</v>
      </c>
      <c r="Q290" t="s">
        <v>89</v>
      </c>
      <c r="R290" t="s">
        <v>102</v>
      </c>
      <c r="S290" t="s">
        <v>107</v>
      </c>
      <c r="T290">
        <v>8.9262470833378593</v>
      </c>
      <c r="U290">
        <v>225</v>
      </c>
      <c r="W290">
        <v>0</v>
      </c>
      <c r="X290">
        <v>0</v>
      </c>
      <c r="Y290">
        <v>0</v>
      </c>
      <c r="Z290">
        <v>1</v>
      </c>
      <c r="AA290">
        <v>0</v>
      </c>
      <c r="AB290">
        <v>0</v>
      </c>
      <c r="AC290" t="s">
        <v>98</v>
      </c>
      <c r="AD290">
        <f t="shared" si="20"/>
        <v>5</v>
      </c>
      <c r="AE290">
        <f t="shared" si="21"/>
        <v>2</v>
      </c>
      <c r="AF290">
        <f t="shared" si="22"/>
        <v>1</v>
      </c>
      <c r="AG290">
        <f t="shared" si="23"/>
        <v>2</v>
      </c>
      <c r="AJ290" t="s">
        <v>77</v>
      </c>
      <c r="AO290" t="s">
        <v>84</v>
      </c>
      <c r="AT290" t="s">
        <v>84</v>
      </c>
      <c r="AW290" t="s">
        <v>78</v>
      </c>
      <c r="BC290" t="s">
        <v>79</v>
      </c>
      <c r="BE290" t="s">
        <v>79</v>
      </c>
      <c r="BK290" t="str">
        <f t="shared" si="24"/>
        <v xml:space="preserve">Ambientes Virtuales para el Aprendizaje  de la Matemáticas (IA o Plataformas) / Olimpiadas STEM / ESMATE_P / PFLE-ATAL / Acompañamiento diferenciado inglés / </v>
      </c>
    </row>
    <row r="291" spans="1:63">
      <c r="A291">
        <v>111001108901</v>
      </c>
      <c r="B291" t="s">
        <v>405</v>
      </c>
      <c r="C291" t="s">
        <v>70</v>
      </c>
      <c r="E291" t="s">
        <v>81</v>
      </c>
      <c r="F291" t="s">
        <v>88</v>
      </c>
      <c r="H291">
        <v>30</v>
      </c>
      <c r="I291">
        <v>34</v>
      </c>
      <c r="J291">
        <v>20</v>
      </c>
      <c r="K291">
        <v>13</v>
      </c>
      <c r="L291">
        <v>3</v>
      </c>
      <c r="M291">
        <v>16</v>
      </c>
      <c r="N291">
        <v>257.79411764705901</v>
      </c>
      <c r="O291">
        <v>252.5</v>
      </c>
      <c r="P291">
        <v>262.450436161776</v>
      </c>
      <c r="Q291" t="s">
        <v>73</v>
      </c>
      <c r="R291" t="s">
        <v>97</v>
      </c>
      <c r="S291" t="s">
        <v>75</v>
      </c>
      <c r="T291">
        <v>3.8571296426195301</v>
      </c>
      <c r="U291">
        <v>374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1</v>
      </c>
      <c r="AC291" t="s">
        <v>83</v>
      </c>
      <c r="AD291">
        <f t="shared" si="20"/>
        <v>5</v>
      </c>
      <c r="AE291">
        <f t="shared" si="21"/>
        <v>1</v>
      </c>
      <c r="AF291">
        <f t="shared" si="22"/>
        <v>2</v>
      </c>
      <c r="AG291">
        <f t="shared" si="23"/>
        <v>2</v>
      </c>
      <c r="AJ291" t="s">
        <v>77</v>
      </c>
      <c r="AK291" t="s">
        <v>77</v>
      </c>
      <c r="AT291" t="s">
        <v>84</v>
      </c>
      <c r="AW291" t="s">
        <v>78</v>
      </c>
      <c r="AX291" t="s">
        <v>79</v>
      </c>
      <c r="BC291" t="s">
        <v>79</v>
      </c>
      <c r="BK291" t="str">
        <f t="shared" si="24"/>
        <v xml:space="preserve">Olimpiadas STEM / ESMATE_P / PFLE-ATAL / </v>
      </c>
    </row>
    <row r="292" spans="1:63">
      <c r="A292">
        <v>111001109304</v>
      </c>
      <c r="B292" t="s">
        <v>406</v>
      </c>
      <c r="C292" t="s">
        <v>70</v>
      </c>
      <c r="E292" t="s">
        <v>77</v>
      </c>
      <c r="F292" t="s">
        <v>197</v>
      </c>
      <c r="H292">
        <v>48</v>
      </c>
      <c r="I292">
        <v>34</v>
      </c>
      <c r="J292">
        <v>14</v>
      </c>
      <c r="K292">
        <v>4</v>
      </c>
      <c r="L292">
        <v>0</v>
      </c>
      <c r="M292">
        <v>4</v>
      </c>
      <c r="N292">
        <v>233.178137651822</v>
      </c>
      <c r="O292">
        <v>246.781789638932</v>
      </c>
      <c r="P292">
        <v>246.21417797888401</v>
      </c>
      <c r="Q292" t="s">
        <v>73</v>
      </c>
      <c r="R292" t="s">
        <v>102</v>
      </c>
      <c r="S292" t="s">
        <v>103</v>
      </c>
      <c r="T292">
        <v>11.2663044725226</v>
      </c>
      <c r="U292">
        <v>135</v>
      </c>
      <c r="W292">
        <v>0</v>
      </c>
      <c r="X292">
        <v>0</v>
      </c>
      <c r="Y292">
        <v>1</v>
      </c>
      <c r="Z292">
        <v>0</v>
      </c>
      <c r="AA292">
        <v>0</v>
      </c>
      <c r="AB292">
        <v>0</v>
      </c>
      <c r="AC292" t="s">
        <v>108</v>
      </c>
      <c r="AD292">
        <f t="shared" si="20"/>
        <v>5</v>
      </c>
      <c r="AE292">
        <f t="shared" si="21"/>
        <v>3</v>
      </c>
      <c r="AF292">
        <f t="shared" si="22"/>
        <v>1</v>
      </c>
      <c r="AG292">
        <f t="shared" si="23"/>
        <v>1</v>
      </c>
      <c r="AK292" t="s">
        <v>77</v>
      </c>
      <c r="AQ292" t="s">
        <v>84</v>
      </c>
      <c r="AR292" t="s">
        <v>84</v>
      </c>
      <c r="AW292" t="s">
        <v>84</v>
      </c>
      <c r="BC292" t="s">
        <v>79</v>
      </c>
      <c r="BK292" t="str">
        <f t="shared" si="24"/>
        <v xml:space="preserve">Nivelación de aprendizajes desde la secundaria / Acompáñame: Tutorías presenciales / ESMATE_P / PFLE-ATAL / </v>
      </c>
    </row>
    <row r="293" spans="1:63">
      <c r="A293">
        <v>111001109550</v>
      </c>
      <c r="B293" t="s">
        <v>407</v>
      </c>
      <c r="C293" t="s">
        <v>70</v>
      </c>
      <c r="E293" t="s">
        <v>144</v>
      </c>
      <c r="F293" t="s">
        <v>88</v>
      </c>
      <c r="H293">
        <v>5</v>
      </c>
      <c r="I293">
        <v>20</v>
      </c>
      <c r="J293">
        <v>32</v>
      </c>
      <c r="K293">
        <v>37</v>
      </c>
      <c r="L293">
        <v>5</v>
      </c>
      <c r="M293">
        <v>42</v>
      </c>
      <c r="N293">
        <v>283.74402433724498</v>
      </c>
      <c r="O293">
        <v>297.19523166891599</v>
      </c>
      <c r="P293">
        <v>292.57235338918503</v>
      </c>
      <c r="Q293" t="s">
        <v>89</v>
      </c>
      <c r="R293" t="s">
        <v>94</v>
      </c>
      <c r="S293" t="s">
        <v>90</v>
      </c>
      <c r="T293">
        <v>13.2207671858328</v>
      </c>
      <c r="U293">
        <v>83</v>
      </c>
      <c r="W293">
        <v>0</v>
      </c>
      <c r="X293">
        <v>0</v>
      </c>
      <c r="Y293">
        <v>0</v>
      </c>
      <c r="Z293">
        <v>0</v>
      </c>
      <c r="AA293">
        <v>1</v>
      </c>
      <c r="AB293">
        <v>0</v>
      </c>
      <c r="AC293" t="s">
        <v>76</v>
      </c>
      <c r="AD293">
        <f t="shared" si="20"/>
        <v>5</v>
      </c>
      <c r="AE293">
        <f t="shared" si="21"/>
        <v>0</v>
      </c>
      <c r="AF293">
        <f t="shared" si="22"/>
        <v>4</v>
      </c>
      <c r="AG293">
        <f t="shared" si="23"/>
        <v>1</v>
      </c>
      <c r="AI293" t="s">
        <v>77</v>
      </c>
      <c r="AJ293" t="s">
        <v>77</v>
      </c>
      <c r="AK293" t="s">
        <v>77</v>
      </c>
      <c r="AM293" t="s">
        <v>77</v>
      </c>
      <c r="AW293" t="s">
        <v>78</v>
      </c>
      <c r="BG293" t="s">
        <v>79</v>
      </c>
      <c r="BK293" t="str">
        <f t="shared" si="24"/>
        <v xml:space="preserve">ESMATE_P / Portugués / </v>
      </c>
    </row>
    <row r="294" spans="1:63">
      <c r="A294">
        <v>111001110477</v>
      </c>
      <c r="B294" t="s">
        <v>408</v>
      </c>
      <c r="C294" t="s">
        <v>70</v>
      </c>
      <c r="E294" t="s">
        <v>81</v>
      </c>
      <c r="F294" t="s">
        <v>82</v>
      </c>
      <c r="H294">
        <v>27</v>
      </c>
      <c r="I294">
        <v>38</v>
      </c>
      <c r="J294">
        <v>24</v>
      </c>
      <c r="K294">
        <v>11</v>
      </c>
      <c r="L294">
        <v>1</v>
      </c>
      <c r="M294">
        <v>12</v>
      </c>
      <c r="N294">
        <v>265.51384615384598</v>
      </c>
      <c r="O294">
        <v>266.79393599101599</v>
      </c>
      <c r="P294">
        <v>270.02039627039602</v>
      </c>
      <c r="Q294" t="s">
        <v>73</v>
      </c>
      <c r="R294" t="s">
        <v>74</v>
      </c>
      <c r="S294" t="s">
        <v>75</v>
      </c>
      <c r="T294">
        <v>14.694352495435901</v>
      </c>
      <c r="U294">
        <v>55</v>
      </c>
      <c r="W294">
        <v>1</v>
      </c>
      <c r="X294">
        <v>0</v>
      </c>
      <c r="Y294">
        <v>0</v>
      </c>
      <c r="Z294">
        <v>0</v>
      </c>
      <c r="AA294">
        <v>0</v>
      </c>
      <c r="AB294">
        <v>1</v>
      </c>
      <c r="AC294" t="s">
        <v>110</v>
      </c>
      <c r="AD294">
        <f t="shared" si="20"/>
        <v>3</v>
      </c>
      <c r="AE294">
        <f t="shared" si="21"/>
        <v>1</v>
      </c>
      <c r="AF294">
        <f t="shared" si="22"/>
        <v>1</v>
      </c>
      <c r="AG294">
        <f t="shared" si="23"/>
        <v>1</v>
      </c>
      <c r="AJ294" t="s">
        <v>77</v>
      </c>
      <c r="AT294" t="s">
        <v>84</v>
      </c>
      <c r="AW294" t="s">
        <v>78</v>
      </c>
      <c r="BE294" t="s">
        <v>79</v>
      </c>
      <c r="BK294" t="str">
        <f t="shared" si="24"/>
        <v xml:space="preserve">Olimpiadas STEM / ESMATE_P / Acompañamiento diferenciado inglés / </v>
      </c>
    </row>
    <row r="295" spans="1:63">
      <c r="A295">
        <v>111001800091</v>
      </c>
      <c r="B295" t="s">
        <v>409</v>
      </c>
      <c r="C295" t="s">
        <v>70</v>
      </c>
      <c r="E295" t="s">
        <v>144</v>
      </c>
      <c r="F295" t="s">
        <v>194</v>
      </c>
      <c r="H295">
        <v>2</v>
      </c>
      <c r="I295">
        <v>17</v>
      </c>
      <c r="J295">
        <v>28</v>
      </c>
      <c r="K295">
        <v>37</v>
      </c>
      <c r="L295">
        <v>17</v>
      </c>
      <c r="M295">
        <v>54</v>
      </c>
      <c r="N295">
        <v>298.84615384615398</v>
      </c>
      <c r="O295">
        <v>304.230769230769</v>
      </c>
      <c r="P295">
        <v>304.61538461538498</v>
      </c>
      <c r="Q295" t="s">
        <v>73</v>
      </c>
      <c r="R295" t="s">
        <v>94</v>
      </c>
      <c r="S295" t="s">
        <v>75</v>
      </c>
      <c r="T295">
        <v>13.9784058869979</v>
      </c>
      <c r="U295">
        <v>66</v>
      </c>
      <c r="W295">
        <v>1</v>
      </c>
      <c r="X295">
        <v>0</v>
      </c>
      <c r="Y295">
        <v>0</v>
      </c>
      <c r="Z295">
        <v>0</v>
      </c>
      <c r="AA295">
        <v>1</v>
      </c>
      <c r="AB295">
        <v>0</v>
      </c>
      <c r="AC295" t="s">
        <v>110</v>
      </c>
      <c r="AD295">
        <f t="shared" si="20"/>
        <v>4</v>
      </c>
      <c r="AE295">
        <f t="shared" si="21"/>
        <v>1</v>
      </c>
      <c r="AF295">
        <f t="shared" si="22"/>
        <v>1</v>
      </c>
      <c r="AG295">
        <f t="shared" si="23"/>
        <v>2</v>
      </c>
      <c r="AJ295" t="s">
        <v>77</v>
      </c>
      <c r="AT295" t="s">
        <v>84</v>
      </c>
      <c r="AW295" t="s">
        <v>78</v>
      </c>
      <c r="BH295" t="s">
        <v>79</v>
      </c>
      <c r="BJ295" t="s">
        <v>79</v>
      </c>
      <c r="BK295" t="str">
        <f t="shared" si="24"/>
        <v xml:space="preserve">Olimpiadas STEM / ESMATE_P / Modelo educativo bilingüe (inglés-francés) / </v>
      </c>
    </row>
    <row r="296" spans="1:63">
      <c r="A296">
        <v>111001800163</v>
      </c>
      <c r="B296" t="s">
        <v>410</v>
      </c>
      <c r="C296" t="s">
        <v>70</v>
      </c>
      <c r="E296" t="s">
        <v>71</v>
      </c>
      <c r="F296" t="s">
        <v>101</v>
      </c>
      <c r="H296">
        <v>24</v>
      </c>
      <c r="I296">
        <v>18</v>
      </c>
      <c r="J296">
        <v>30</v>
      </c>
      <c r="K296">
        <v>21</v>
      </c>
      <c r="L296">
        <v>6</v>
      </c>
      <c r="M296">
        <v>27</v>
      </c>
      <c r="N296">
        <v>272.69230769230802</v>
      </c>
      <c r="O296">
        <v>275</v>
      </c>
      <c r="P296">
        <v>293.461538461538</v>
      </c>
      <c r="Q296" t="s">
        <v>73</v>
      </c>
      <c r="R296" t="s">
        <v>94</v>
      </c>
      <c r="S296" t="s">
        <v>75</v>
      </c>
      <c r="T296">
        <v>9.4188468205800806</v>
      </c>
      <c r="U296">
        <v>207</v>
      </c>
      <c r="W296">
        <v>0</v>
      </c>
      <c r="X296">
        <v>0</v>
      </c>
      <c r="Y296">
        <v>0</v>
      </c>
      <c r="Z296">
        <v>0</v>
      </c>
      <c r="AA296">
        <v>1</v>
      </c>
      <c r="AB296">
        <v>0</v>
      </c>
      <c r="AC296" t="s">
        <v>76</v>
      </c>
      <c r="AD296">
        <f t="shared" si="20"/>
        <v>5</v>
      </c>
      <c r="AE296">
        <f t="shared" si="21"/>
        <v>0</v>
      </c>
      <c r="AF296">
        <f t="shared" si="22"/>
        <v>3</v>
      </c>
      <c r="AG296">
        <f t="shared" si="23"/>
        <v>2</v>
      </c>
      <c r="AI296" t="s">
        <v>77</v>
      </c>
      <c r="AJ296" t="s">
        <v>77</v>
      </c>
      <c r="AK296" t="s">
        <v>77</v>
      </c>
      <c r="AW296" t="s">
        <v>78</v>
      </c>
      <c r="BB296" t="s">
        <v>79</v>
      </c>
      <c r="BE296" t="s">
        <v>79</v>
      </c>
      <c r="BK296" t="str">
        <f t="shared" si="24"/>
        <v xml:space="preserve">ESMATE_P / FORTALECIMIENTO INFANCIA / Acompañamiento diferenciado inglés / </v>
      </c>
    </row>
    <row r="297" spans="1:63">
      <c r="A297">
        <v>111001800643</v>
      </c>
      <c r="B297" t="s">
        <v>411</v>
      </c>
      <c r="C297" t="s">
        <v>70</v>
      </c>
      <c r="E297" t="s">
        <v>71</v>
      </c>
      <c r="F297" t="s">
        <v>106</v>
      </c>
      <c r="H297">
        <v>12</v>
      </c>
      <c r="I297">
        <v>39</v>
      </c>
      <c r="J297">
        <v>31</v>
      </c>
      <c r="K297">
        <v>16</v>
      </c>
      <c r="L297">
        <v>2</v>
      </c>
      <c r="M297">
        <v>18</v>
      </c>
      <c r="N297">
        <v>273.84615384615398</v>
      </c>
      <c r="O297">
        <v>271.15384615384602</v>
      </c>
      <c r="P297">
        <v>271.538461538462</v>
      </c>
      <c r="Q297" t="s">
        <v>89</v>
      </c>
      <c r="R297" t="s">
        <v>74</v>
      </c>
      <c r="S297" t="s">
        <v>90</v>
      </c>
      <c r="T297">
        <v>14.6432043728345</v>
      </c>
      <c r="U297">
        <v>57</v>
      </c>
      <c r="W297">
        <v>1</v>
      </c>
      <c r="X297">
        <v>0</v>
      </c>
      <c r="Y297">
        <v>0</v>
      </c>
      <c r="Z297">
        <v>0</v>
      </c>
      <c r="AA297">
        <v>1</v>
      </c>
      <c r="AB297">
        <v>0</v>
      </c>
      <c r="AC297" t="s">
        <v>110</v>
      </c>
      <c r="AD297">
        <f t="shared" si="20"/>
        <v>3</v>
      </c>
      <c r="AE297">
        <f t="shared" si="21"/>
        <v>1</v>
      </c>
      <c r="AF297">
        <f t="shared" si="22"/>
        <v>1</v>
      </c>
      <c r="AG297">
        <f t="shared" si="23"/>
        <v>1</v>
      </c>
      <c r="AJ297" t="s">
        <v>77</v>
      </c>
      <c r="AT297" t="s">
        <v>84</v>
      </c>
      <c r="AW297" t="s">
        <v>78</v>
      </c>
      <c r="BD297" t="s">
        <v>79</v>
      </c>
      <c r="BK297" t="str">
        <f t="shared" si="24"/>
        <v xml:space="preserve">Olimpiadas STEM / ESMATE_P / Nuevo modelo de la media / Ruta de Acompañamiento Integral / </v>
      </c>
    </row>
    <row r="298" spans="1:63">
      <c r="A298">
        <v>111001800813</v>
      </c>
      <c r="B298" t="s">
        <v>412</v>
      </c>
      <c r="C298" t="s">
        <v>70</v>
      </c>
      <c r="E298" t="s">
        <v>71</v>
      </c>
      <c r="F298" t="s">
        <v>101</v>
      </c>
      <c r="H298">
        <v>19</v>
      </c>
      <c r="I298">
        <v>25</v>
      </c>
      <c r="J298">
        <v>33</v>
      </c>
      <c r="K298">
        <v>19</v>
      </c>
      <c r="L298">
        <v>4</v>
      </c>
      <c r="M298">
        <v>23</v>
      </c>
      <c r="N298">
        <v>295.38461538461502</v>
      </c>
      <c r="O298">
        <v>281.538461538462</v>
      </c>
      <c r="P298">
        <v>278.461538461538</v>
      </c>
      <c r="Q298" t="s">
        <v>93</v>
      </c>
      <c r="R298" t="s">
        <v>74</v>
      </c>
      <c r="S298" t="s">
        <v>90</v>
      </c>
      <c r="T298">
        <v>13.536724299646</v>
      </c>
      <c r="U298">
        <v>72</v>
      </c>
      <c r="W298">
        <v>1</v>
      </c>
      <c r="X298">
        <v>0</v>
      </c>
      <c r="Y298">
        <v>0</v>
      </c>
      <c r="Z298">
        <v>0</v>
      </c>
      <c r="AA298">
        <v>1</v>
      </c>
      <c r="AB298">
        <v>0</v>
      </c>
      <c r="AC298" t="s">
        <v>110</v>
      </c>
      <c r="AD298">
        <f t="shared" si="20"/>
        <v>4</v>
      </c>
      <c r="AE298">
        <f t="shared" si="21"/>
        <v>1</v>
      </c>
      <c r="AF298">
        <f t="shared" si="22"/>
        <v>2</v>
      </c>
      <c r="AG298">
        <f t="shared" si="23"/>
        <v>1</v>
      </c>
      <c r="AI298" t="s">
        <v>77</v>
      </c>
      <c r="AJ298" t="s">
        <v>77</v>
      </c>
      <c r="AT298" t="s">
        <v>84</v>
      </c>
      <c r="AW298" t="s">
        <v>78</v>
      </c>
      <c r="BD298" t="s">
        <v>79</v>
      </c>
      <c r="BK298" t="str">
        <f t="shared" si="24"/>
        <v xml:space="preserve">Olimpiadas STEM / ESMATE_P / Nuevo modelo de la media / Ruta de Acompañamiento Integral / </v>
      </c>
    </row>
    <row r="299" spans="1:63">
      <c r="A299">
        <v>111001801047</v>
      </c>
      <c r="B299" t="s">
        <v>413</v>
      </c>
      <c r="C299" t="s">
        <v>70</v>
      </c>
      <c r="E299" t="s">
        <v>77</v>
      </c>
      <c r="F299" t="s">
        <v>147</v>
      </c>
      <c r="H299">
        <v>43</v>
      </c>
      <c r="I299">
        <v>43</v>
      </c>
      <c r="J299">
        <v>8</v>
      </c>
      <c r="K299">
        <v>6</v>
      </c>
      <c r="L299">
        <v>0</v>
      </c>
      <c r="M299">
        <v>6</v>
      </c>
      <c r="P299">
        <v>234.61538461538501</v>
      </c>
      <c r="R299" t="s">
        <v>150</v>
      </c>
      <c r="S299" t="s">
        <v>414</v>
      </c>
      <c r="T299">
        <v>13.3906676549084</v>
      </c>
      <c r="U299">
        <v>77</v>
      </c>
      <c r="W299">
        <v>0</v>
      </c>
      <c r="X299">
        <v>0</v>
      </c>
      <c r="Y299">
        <v>1</v>
      </c>
      <c r="Z299">
        <v>0</v>
      </c>
      <c r="AA299">
        <v>0</v>
      </c>
      <c r="AB299">
        <v>0</v>
      </c>
      <c r="AC299" t="s">
        <v>108</v>
      </c>
      <c r="AD299">
        <f t="shared" si="20"/>
        <v>6</v>
      </c>
      <c r="AE299">
        <f t="shared" si="21"/>
        <v>2</v>
      </c>
      <c r="AF299">
        <f t="shared" si="22"/>
        <v>0</v>
      </c>
      <c r="AG299">
        <f t="shared" si="23"/>
        <v>4</v>
      </c>
      <c r="AN299" t="s">
        <v>84</v>
      </c>
      <c r="AW299" t="s">
        <v>84</v>
      </c>
      <c r="BC299" t="s">
        <v>79</v>
      </c>
      <c r="BD299" t="s">
        <v>79</v>
      </c>
      <c r="BF299" t="s">
        <v>79</v>
      </c>
      <c r="BH299" t="s">
        <v>79</v>
      </c>
      <c r="BK299" t="str">
        <f t="shared" si="24"/>
        <v xml:space="preserve">ENAD - Enseñar en el Nivel Adecuado / ESMATE_P / PFLE-ATAL / Nuevo modelo de la media / Ruta de Acompañamiento Integral / Francés / Modelo educativo bilingüe (inglés-francés) / </v>
      </c>
    </row>
    <row r="300" spans="1:63">
      <c r="A300">
        <v>111001801055</v>
      </c>
      <c r="B300" t="s">
        <v>415</v>
      </c>
      <c r="C300" t="s">
        <v>70</v>
      </c>
      <c r="E300" t="s">
        <v>71</v>
      </c>
      <c r="F300" t="s">
        <v>88</v>
      </c>
      <c r="H300">
        <v>26</v>
      </c>
      <c r="I300">
        <v>36</v>
      </c>
      <c r="J300">
        <v>23</v>
      </c>
      <c r="K300">
        <v>15</v>
      </c>
      <c r="L300">
        <v>0</v>
      </c>
      <c r="M300">
        <v>15</v>
      </c>
      <c r="P300">
        <v>271.538461538462</v>
      </c>
      <c r="R300" t="s">
        <v>74</v>
      </c>
      <c r="S300" t="s">
        <v>414</v>
      </c>
      <c r="T300">
        <v>7.1273803446450801</v>
      </c>
      <c r="U300">
        <v>286</v>
      </c>
      <c r="W300">
        <v>0</v>
      </c>
      <c r="X300">
        <v>0</v>
      </c>
      <c r="Y300">
        <v>0</v>
      </c>
      <c r="Z300">
        <v>0</v>
      </c>
      <c r="AA300">
        <v>1</v>
      </c>
      <c r="AB300">
        <v>0</v>
      </c>
      <c r="AC300" t="s">
        <v>76</v>
      </c>
      <c r="AD300">
        <f t="shared" si="20"/>
        <v>5</v>
      </c>
      <c r="AE300">
        <f t="shared" si="21"/>
        <v>0</v>
      </c>
      <c r="AF300">
        <f t="shared" si="22"/>
        <v>2</v>
      </c>
      <c r="AG300">
        <f t="shared" si="23"/>
        <v>3</v>
      </c>
      <c r="AJ300" t="s">
        <v>77</v>
      </c>
      <c r="AM300" t="s">
        <v>77</v>
      </c>
      <c r="AW300" t="s">
        <v>78</v>
      </c>
      <c r="BC300" t="s">
        <v>79</v>
      </c>
      <c r="BD300" t="s">
        <v>79</v>
      </c>
      <c r="BE300" t="s">
        <v>79</v>
      </c>
      <c r="BK300" t="str">
        <f t="shared" si="24"/>
        <v xml:space="preserve">ESMATE_P / PFLE-ATAL / Nuevo modelo de la media / Ruta de Acompañamiento Integral / Acompañamiento diferenciado inglés / </v>
      </c>
    </row>
    <row r="301" spans="1:63">
      <c r="A301">
        <v>111001801071</v>
      </c>
      <c r="B301" t="s">
        <v>416</v>
      </c>
      <c r="C301" t="s">
        <v>70</v>
      </c>
      <c r="E301" t="s">
        <v>71</v>
      </c>
      <c r="F301" t="s">
        <v>88</v>
      </c>
      <c r="H301">
        <v>26</v>
      </c>
      <c r="I301">
        <v>26</v>
      </c>
      <c r="J301">
        <v>29</v>
      </c>
      <c r="K301">
        <v>14</v>
      </c>
      <c r="L301">
        <v>6</v>
      </c>
      <c r="M301">
        <v>20</v>
      </c>
      <c r="P301">
        <v>275.769230769231</v>
      </c>
      <c r="R301" t="s">
        <v>74</v>
      </c>
      <c r="S301" t="s">
        <v>414</v>
      </c>
      <c r="T301">
        <v>14.9420452784025</v>
      </c>
      <c r="U301">
        <v>51</v>
      </c>
      <c r="W301">
        <v>1</v>
      </c>
      <c r="X301">
        <v>0</v>
      </c>
      <c r="Y301">
        <v>0</v>
      </c>
      <c r="Z301">
        <v>0</v>
      </c>
      <c r="AA301">
        <v>1</v>
      </c>
      <c r="AB301">
        <v>0</v>
      </c>
      <c r="AC301" t="s">
        <v>110</v>
      </c>
      <c r="AD301">
        <f t="shared" si="20"/>
        <v>3</v>
      </c>
      <c r="AE301">
        <f t="shared" si="21"/>
        <v>0</v>
      </c>
      <c r="AF301">
        <f t="shared" si="22"/>
        <v>0</v>
      </c>
      <c r="AG301">
        <f t="shared" si="23"/>
        <v>3</v>
      </c>
      <c r="AW301" t="s">
        <v>78</v>
      </c>
      <c r="BC301" t="s">
        <v>79</v>
      </c>
      <c r="BD301" t="s">
        <v>79</v>
      </c>
      <c r="BE301" t="s">
        <v>79</v>
      </c>
      <c r="BK301" t="str">
        <f t="shared" si="24"/>
        <v xml:space="preserve">ESMATE_P / PFLE-ATAL / Nuevo modelo de la media / Ruta de Acompañamiento Integral / Acompañamiento diferenciado inglés / </v>
      </c>
    </row>
    <row r="302" spans="1:63">
      <c r="A302">
        <v>111001801080</v>
      </c>
      <c r="B302" t="s">
        <v>417</v>
      </c>
      <c r="C302" t="s">
        <v>70</v>
      </c>
      <c r="E302" t="s">
        <v>77</v>
      </c>
      <c r="F302" t="s">
        <v>106</v>
      </c>
      <c r="H302">
        <v>33</v>
      </c>
      <c r="I302">
        <v>44</v>
      </c>
      <c r="J302">
        <v>20</v>
      </c>
      <c r="K302">
        <v>1</v>
      </c>
      <c r="L302">
        <v>2</v>
      </c>
      <c r="M302">
        <v>3</v>
      </c>
      <c r="O302">
        <v>245.91848450057401</v>
      </c>
      <c r="P302">
        <v>249.47773279352199</v>
      </c>
      <c r="Q302" t="s">
        <v>73</v>
      </c>
      <c r="R302" t="s">
        <v>102</v>
      </c>
      <c r="S302" t="s">
        <v>103</v>
      </c>
      <c r="T302">
        <v>9.82814056388351</v>
      </c>
      <c r="U302">
        <v>185</v>
      </c>
      <c r="W302">
        <v>0</v>
      </c>
      <c r="X302">
        <v>0</v>
      </c>
      <c r="Y302">
        <v>1</v>
      </c>
      <c r="Z302">
        <v>0</v>
      </c>
      <c r="AA302">
        <v>0</v>
      </c>
      <c r="AB302">
        <v>0</v>
      </c>
      <c r="AC302" t="s">
        <v>108</v>
      </c>
      <c r="AD302">
        <f t="shared" si="20"/>
        <v>5</v>
      </c>
      <c r="AE302">
        <f t="shared" si="21"/>
        <v>2</v>
      </c>
      <c r="AF302">
        <f t="shared" si="22"/>
        <v>0</v>
      </c>
      <c r="AG302">
        <f t="shared" si="23"/>
        <v>3</v>
      </c>
      <c r="AR302" t="s">
        <v>84</v>
      </c>
      <c r="AW302" t="s">
        <v>84</v>
      </c>
      <c r="BC302" t="s">
        <v>79</v>
      </c>
      <c r="BD302" t="s">
        <v>79</v>
      </c>
      <c r="BE302" t="s">
        <v>79</v>
      </c>
      <c r="BK302" t="str">
        <f t="shared" si="24"/>
        <v xml:space="preserve">Acompáñame: Tutorías presenciales / ESMATE_P / PFLE-ATAL / Nuevo modelo de la media / Ruta de Acompañamiento Integral / Acompañamiento diferenciado inglés / </v>
      </c>
    </row>
    <row r="303" spans="1:63">
      <c r="A303">
        <v>111001801098</v>
      </c>
      <c r="B303" t="s">
        <v>418</v>
      </c>
      <c r="C303" t="s">
        <v>70</v>
      </c>
      <c r="E303" t="s">
        <v>81</v>
      </c>
      <c r="F303" t="s">
        <v>106</v>
      </c>
      <c r="H303">
        <v>38</v>
      </c>
      <c r="I303">
        <v>39</v>
      </c>
      <c r="J303">
        <v>16</v>
      </c>
      <c r="K303">
        <v>4</v>
      </c>
      <c r="L303">
        <v>3</v>
      </c>
      <c r="M303">
        <v>7</v>
      </c>
      <c r="P303">
        <v>254.909502262443</v>
      </c>
      <c r="R303" t="s">
        <v>102</v>
      </c>
      <c r="S303" t="s">
        <v>414</v>
      </c>
      <c r="T303">
        <v>10.573928254055399</v>
      </c>
      <c r="U303">
        <v>160</v>
      </c>
      <c r="W303">
        <v>0</v>
      </c>
      <c r="X303">
        <v>0</v>
      </c>
      <c r="Y303">
        <v>0</v>
      </c>
      <c r="Z303">
        <v>1</v>
      </c>
      <c r="AA303">
        <v>0</v>
      </c>
      <c r="AB303">
        <v>0</v>
      </c>
      <c r="AC303" t="s">
        <v>98</v>
      </c>
      <c r="AD303">
        <f t="shared" si="20"/>
        <v>5</v>
      </c>
      <c r="AE303">
        <f t="shared" si="21"/>
        <v>2</v>
      </c>
      <c r="AF303">
        <f t="shared" si="22"/>
        <v>0</v>
      </c>
      <c r="AG303">
        <f t="shared" si="23"/>
        <v>3</v>
      </c>
      <c r="AO303" t="s">
        <v>84</v>
      </c>
      <c r="AT303" t="s">
        <v>84</v>
      </c>
      <c r="AW303" t="s">
        <v>78</v>
      </c>
      <c r="BC303" t="s">
        <v>79</v>
      </c>
      <c r="BD303" t="s">
        <v>79</v>
      </c>
      <c r="BE303" t="s">
        <v>79</v>
      </c>
      <c r="BK303" t="str">
        <f t="shared" si="24"/>
        <v xml:space="preserve">Ambientes Virtuales para el Aprendizaje  de la Matemáticas (IA o Plataformas) / Olimpiadas STEM / ESMATE_P / PFLE-ATAL / Nuevo modelo de la media / Ruta de Acompañamiento Integral / Acompañamiento diferenciado inglés / </v>
      </c>
    </row>
    <row r="304" spans="1:63">
      <c r="A304">
        <v>111001801101</v>
      </c>
      <c r="B304" t="s">
        <v>419</v>
      </c>
      <c r="C304" t="s">
        <v>70</v>
      </c>
      <c r="E304" t="s">
        <v>81</v>
      </c>
      <c r="F304" t="s">
        <v>106</v>
      </c>
      <c r="H304">
        <v>46</v>
      </c>
      <c r="I304">
        <v>33</v>
      </c>
      <c r="J304">
        <v>14</v>
      </c>
      <c r="K304">
        <v>7</v>
      </c>
      <c r="L304">
        <v>1</v>
      </c>
      <c r="M304">
        <v>8</v>
      </c>
      <c r="P304">
        <v>252.30769230769201</v>
      </c>
      <c r="R304" t="s">
        <v>102</v>
      </c>
      <c r="S304" t="s">
        <v>414</v>
      </c>
      <c r="T304">
        <v>10.595697472868199</v>
      </c>
      <c r="U304">
        <v>158</v>
      </c>
      <c r="W304">
        <v>0</v>
      </c>
      <c r="X304">
        <v>0</v>
      </c>
      <c r="Y304">
        <v>0</v>
      </c>
      <c r="Z304">
        <v>1</v>
      </c>
      <c r="AA304">
        <v>0</v>
      </c>
      <c r="AB304">
        <v>0</v>
      </c>
      <c r="AC304" t="s">
        <v>98</v>
      </c>
      <c r="AD304">
        <f t="shared" si="20"/>
        <v>5</v>
      </c>
      <c r="AE304">
        <f t="shared" si="21"/>
        <v>3</v>
      </c>
      <c r="AF304">
        <f t="shared" si="22"/>
        <v>0</v>
      </c>
      <c r="AG304">
        <f t="shared" si="23"/>
        <v>2</v>
      </c>
      <c r="AO304" t="s">
        <v>84</v>
      </c>
      <c r="AP304" t="s">
        <v>84</v>
      </c>
      <c r="AT304" t="s">
        <v>84</v>
      </c>
      <c r="AW304" t="s">
        <v>78</v>
      </c>
      <c r="BC304" t="s">
        <v>79</v>
      </c>
      <c r="BD304" t="s">
        <v>79</v>
      </c>
      <c r="BK304" t="str">
        <f t="shared" si="24"/>
        <v xml:space="preserve">Ambientes Virtuales para el Aprendizaje  de la Matemáticas (IA o Plataformas) / Manuales de lectura (4°-8°) / Olimpiadas STEM / ESMATE_P / PFLE-ATAL / Nuevo modelo de la media / Ruta de Acompañamiento Integral / </v>
      </c>
    </row>
    <row r="305" spans="1:63">
      <c r="A305">
        <v>111001801241</v>
      </c>
      <c r="B305" t="s">
        <v>420</v>
      </c>
      <c r="C305" t="s">
        <v>70</v>
      </c>
      <c r="D305" t="s">
        <v>319</v>
      </c>
      <c r="F305" t="s">
        <v>82</v>
      </c>
      <c r="G305" t="s">
        <v>319</v>
      </c>
      <c r="T305">
        <v>7.6863456486264097</v>
      </c>
      <c r="U305">
        <v>270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 t="s">
        <v>148</v>
      </c>
      <c r="AD305">
        <f t="shared" si="20"/>
        <v>6</v>
      </c>
      <c r="AE305">
        <f t="shared" si="21"/>
        <v>2</v>
      </c>
      <c r="AF305">
        <f t="shared" si="22"/>
        <v>0</v>
      </c>
      <c r="AG305">
        <f t="shared" si="23"/>
        <v>4</v>
      </c>
      <c r="AU305" t="s">
        <v>84</v>
      </c>
      <c r="AW305" t="s">
        <v>84</v>
      </c>
      <c r="BA305" t="s">
        <v>79</v>
      </c>
      <c r="BC305" t="s">
        <v>79</v>
      </c>
      <c r="BD305" t="s">
        <v>79</v>
      </c>
      <c r="BE305" t="s">
        <v>79</v>
      </c>
      <c r="BK305" t="str">
        <f t="shared" si="24"/>
        <v xml:space="preserve">EVALUACIÓN FORMATIVA / ESMATE_P / NIDOS -  FORTALECIMIENTO  / PFLE-ATAL / Nuevo modelo de la media / Ruta de Acompañamiento Integral / Acompañamiento diferenciado inglés / </v>
      </c>
    </row>
    <row r="306" spans="1:63">
      <c r="A306">
        <v>111001801250</v>
      </c>
      <c r="B306" t="s">
        <v>421</v>
      </c>
      <c r="C306" t="s">
        <v>70</v>
      </c>
      <c r="D306" t="s">
        <v>319</v>
      </c>
      <c r="F306" t="s">
        <v>101</v>
      </c>
      <c r="G306" t="s">
        <v>319</v>
      </c>
      <c r="T306">
        <v>14.4935789118447</v>
      </c>
      <c r="U306">
        <v>60</v>
      </c>
      <c r="W306">
        <v>1</v>
      </c>
      <c r="X306">
        <v>0</v>
      </c>
      <c r="Y306">
        <v>0</v>
      </c>
      <c r="Z306">
        <v>0</v>
      </c>
      <c r="AA306">
        <v>0</v>
      </c>
      <c r="AB306">
        <v>0</v>
      </c>
      <c r="AC306" t="s">
        <v>110</v>
      </c>
      <c r="AD306">
        <f t="shared" si="20"/>
        <v>5</v>
      </c>
      <c r="AE306">
        <f t="shared" si="21"/>
        <v>0</v>
      </c>
      <c r="AF306">
        <f t="shared" si="22"/>
        <v>1</v>
      </c>
      <c r="AG306">
        <f t="shared" si="23"/>
        <v>4</v>
      </c>
      <c r="AK306" t="s">
        <v>77</v>
      </c>
      <c r="AW306" t="s">
        <v>78</v>
      </c>
      <c r="BC306" t="s">
        <v>79</v>
      </c>
      <c r="BD306" t="s">
        <v>79</v>
      </c>
      <c r="BE306" t="s">
        <v>79</v>
      </c>
      <c r="BG306" t="s">
        <v>79</v>
      </c>
      <c r="BK306" t="str">
        <f t="shared" si="24"/>
        <v xml:space="preserve">ESMATE_P / PFLE-ATAL / Nuevo modelo de la media / Ruta de Acompañamiento Integral / Acompañamiento diferenciado inglés / Portugués / </v>
      </c>
    </row>
    <row r="307" spans="1:63">
      <c r="A307">
        <v>111001801268</v>
      </c>
      <c r="B307" t="s">
        <v>422</v>
      </c>
      <c r="C307" t="s">
        <v>70</v>
      </c>
      <c r="D307" t="s">
        <v>319</v>
      </c>
      <c r="F307" t="s">
        <v>82</v>
      </c>
      <c r="G307" t="s">
        <v>319</v>
      </c>
      <c r="T307">
        <v>5.7236920227834798</v>
      </c>
      <c r="U307">
        <v>341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 t="s">
        <v>148</v>
      </c>
      <c r="AD307">
        <f t="shared" si="20"/>
        <v>5</v>
      </c>
      <c r="AE307">
        <f t="shared" si="21"/>
        <v>2</v>
      </c>
      <c r="AF307">
        <f t="shared" si="22"/>
        <v>0</v>
      </c>
      <c r="AG307">
        <f t="shared" si="23"/>
        <v>3</v>
      </c>
      <c r="AT307" t="s">
        <v>84</v>
      </c>
      <c r="AU307" t="s">
        <v>84</v>
      </c>
      <c r="AW307" t="s">
        <v>78</v>
      </c>
      <c r="BC307" t="s">
        <v>79</v>
      </c>
      <c r="BD307" t="s">
        <v>79</v>
      </c>
      <c r="BE307" t="s">
        <v>79</v>
      </c>
      <c r="BK307" t="str">
        <f t="shared" si="24"/>
        <v xml:space="preserve">Olimpiadas STEM / EVALUACIÓN FORMATIVA / ESMATE_P / PFLE-ATAL / Nuevo modelo de la media / Ruta de Acompañamiento Integral / Acompañamiento diferenciado inglés / </v>
      </c>
    </row>
    <row r="308" spans="1:63">
      <c r="A308">
        <v>111001801276</v>
      </c>
      <c r="B308" t="s">
        <v>423</v>
      </c>
      <c r="C308" t="s">
        <v>70</v>
      </c>
      <c r="D308" t="s">
        <v>319</v>
      </c>
      <c r="F308" t="s">
        <v>197</v>
      </c>
      <c r="G308" t="s">
        <v>319</v>
      </c>
      <c r="T308">
        <v>3.95919100809623</v>
      </c>
      <c r="U308">
        <v>373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 t="s">
        <v>148</v>
      </c>
      <c r="AD308">
        <f t="shared" si="20"/>
        <v>5</v>
      </c>
      <c r="AE308">
        <f t="shared" si="21"/>
        <v>2</v>
      </c>
      <c r="AF308">
        <f t="shared" si="22"/>
        <v>0</v>
      </c>
      <c r="AG308">
        <f t="shared" si="23"/>
        <v>3</v>
      </c>
      <c r="AT308" t="s">
        <v>84</v>
      </c>
      <c r="AU308" t="s">
        <v>84</v>
      </c>
      <c r="AW308" t="s">
        <v>78</v>
      </c>
      <c r="AX308" t="s">
        <v>79</v>
      </c>
      <c r="BA308" t="s">
        <v>79</v>
      </c>
      <c r="BC308" t="s">
        <v>79</v>
      </c>
      <c r="BK308" t="str">
        <f t="shared" si="24"/>
        <v xml:space="preserve">Olimpiadas STEM / EVALUACIÓN FORMATIVA / ESMATE_P / NIDOS -  FORTALECIMIENTO  / PFLE-ATAL / </v>
      </c>
    </row>
    <row r="309" spans="1:63">
      <c r="A309">
        <v>111001801314</v>
      </c>
      <c r="B309" t="s">
        <v>424</v>
      </c>
      <c r="C309" t="s">
        <v>70</v>
      </c>
      <c r="D309" t="s">
        <v>319</v>
      </c>
      <c r="F309" t="s">
        <v>197</v>
      </c>
      <c r="G309" t="s">
        <v>319</v>
      </c>
      <c r="T309">
        <v>11.773639155443201</v>
      </c>
      <c r="U309">
        <v>119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 t="s">
        <v>148</v>
      </c>
      <c r="AD309">
        <f t="shared" si="20"/>
        <v>5</v>
      </c>
      <c r="AE309">
        <f t="shared" si="21"/>
        <v>2</v>
      </c>
      <c r="AF309">
        <f t="shared" si="22"/>
        <v>1</v>
      </c>
      <c r="AG309">
        <f t="shared" si="23"/>
        <v>2</v>
      </c>
      <c r="AJ309" t="s">
        <v>77</v>
      </c>
      <c r="AT309" t="s">
        <v>84</v>
      </c>
      <c r="AU309" t="s">
        <v>84</v>
      </c>
      <c r="AW309" t="s">
        <v>78</v>
      </c>
      <c r="BC309" t="s">
        <v>79</v>
      </c>
      <c r="BE309" t="s">
        <v>79</v>
      </c>
      <c r="BK309" t="str">
        <f t="shared" si="24"/>
        <v xml:space="preserve">Olimpiadas STEM / EVALUACIÓN FORMATIVA / ESMATE_P / PFLE-ATAL / Acompañamiento diferenciado inglés / </v>
      </c>
    </row>
    <row r="310" spans="1:63">
      <c r="A310">
        <v>111001801322</v>
      </c>
      <c r="B310" t="s">
        <v>425</v>
      </c>
      <c r="C310" t="s">
        <v>70</v>
      </c>
      <c r="D310" t="s">
        <v>319</v>
      </c>
      <c r="F310" t="s">
        <v>194</v>
      </c>
      <c r="G310" t="s">
        <v>319</v>
      </c>
      <c r="T310">
        <v>5.1306839193453202</v>
      </c>
      <c r="U310">
        <v>357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 t="s">
        <v>148</v>
      </c>
      <c r="AD310">
        <f t="shared" si="20"/>
        <v>5</v>
      </c>
      <c r="AE310">
        <f t="shared" si="21"/>
        <v>3</v>
      </c>
      <c r="AF310">
        <f t="shared" si="22"/>
        <v>2</v>
      </c>
      <c r="AG310">
        <f t="shared" si="23"/>
        <v>0</v>
      </c>
      <c r="AI310" t="s">
        <v>77</v>
      </c>
      <c r="AJ310" t="s">
        <v>77</v>
      </c>
      <c r="AT310" t="s">
        <v>84</v>
      </c>
      <c r="AU310" t="s">
        <v>84</v>
      </c>
      <c r="AW310" t="s">
        <v>84</v>
      </c>
      <c r="BK310" t="str">
        <f t="shared" si="24"/>
        <v xml:space="preserve">Olimpiadas STEM / EVALUACIÓN FORMATIVA / ESMATE_P / </v>
      </c>
    </row>
    <row r="311" spans="1:63">
      <c r="A311">
        <v>111001801349</v>
      </c>
      <c r="B311" t="s">
        <v>426</v>
      </c>
      <c r="C311" t="s">
        <v>70</v>
      </c>
      <c r="D311" t="s">
        <v>319</v>
      </c>
      <c r="F311" t="s">
        <v>101</v>
      </c>
      <c r="G311" t="s">
        <v>319</v>
      </c>
      <c r="T311">
        <v>10.6629974734351</v>
      </c>
      <c r="U311">
        <v>152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 t="s">
        <v>148</v>
      </c>
      <c r="AD311">
        <f t="shared" si="20"/>
        <v>5</v>
      </c>
      <c r="AE311">
        <f t="shared" si="21"/>
        <v>2</v>
      </c>
      <c r="AF311">
        <f t="shared" si="22"/>
        <v>1</v>
      </c>
      <c r="AG311">
        <f t="shared" si="23"/>
        <v>2</v>
      </c>
      <c r="AJ311" t="s">
        <v>77</v>
      </c>
      <c r="AT311" t="s">
        <v>84</v>
      </c>
      <c r="AU311" t="s">
        <v>84</v>
      </c>
      <c r="AW311" t="s">
        <v>78</v>
      </c>
      <c r="BC311" t="s">
        <v>79</v>
      </c>
      <c r="BE311" t="s">
        <v>79</v>
      </c>
      <c r="BK311" t="str">
        <f t="shared" si="24"/>
        <v xml:space="preserve">Olimpiadas STEM / EVALUACIÓN FORMATIVA / ESMATE_P / PFLE-ATAL / Acompañamiento diferenciado inglés / </v>
      </c>
    </row>
    <row r="312" spans="1:63">
      <c r="A312">
        <v>111102000265</v>
      </c>
      <c r="B312" t="s">
        <v>427</v>
      </c>
      <c r="C312" t="s">
        <v>70</v>
      </c>
      <c r="E312" t="s">
        <v>81</v>
      </c>
      <c r="F312" t="s">
        <v>106</v>
      </c>
      <c r="H312">
        <v>29</v>
      </c>
      <c r="I312">
        <v>41</v>
      </c>
      <c r="J312">
        <v>21</v>
      </c>
      <c r="K312">
        <v>8</v>
      </c>
      <c r="L312">
        <v>1</v>
      </c>
      <c r="M312">
        <v>9</v>
      </c>
      <c r="N312">
        <v>245.769230769231</v>
      </c>
      <c r="O312">
        <v>255.769230769231</v>
      </c>
      <c r="P312">
        <v>258.07692307692298</v>
      </c>
      <c r="Q312" t="s">
        <v>73</v>
      </c>
      <c r="R312" t="s">
        <v>102</v>
      </c>
      <c r="S312" t="s">
        <v>103</v>
      </c>
      <c r="T312">
        <v>7.63165524503958</v>
      </c>
      <c r="U312">
        <v>271</v>
      </c>
      <c r="W312">
        <v>0</v>
      </c>
      <c r="X312">
        <v>0</v>
      </c>
      <c r="Y312">
        <v>0</v>
      </c>
      <c r="Z312">
        <v>1</v>
      </c>
      <c r="AA312">
        <v>0</v>
      </c>
      <c r="AB312">
        <v>0</v>
      </c>
      <c r="AC312" t="s">
        <v>98</v>
      </c>
      <c r="AD312">
        <f t="shared" si="20"/>
        <v>5</v>
      </c>
      <c r="AE312">
        <f t="shared" si="21"/>
        <v>2</v>
      </c>
      <c r="AF312">
        <f t="shared" si="22"/>
        <v>0</v>
      </c>
      <c r="AG312">
        <f t="shared" si="23"/>
        <v>3</v>
      </c>
      <c r="AO312" t="s">
        <v>84</v>
      </c>
      <c r="AT312" t="s">
        <v>84</v>
      </c>
      <c r="AW312" t="s">
        <v>78</v>
      </c>
      <c r="BC312" t="s">
        <v>79</v>
      </c>
      <c r="BD312" t="s">
        <v>79</v>
      </c>
      <c r="BE312" t="s">
        <v>79</v>
      </c>
      <c r="BK312" t="str">
        <f t="shared" si="24"/>
        <v xml:space="preserve">Ambientes Virtuales para el Aprendizaje  de la Matemáticas (IA o Plataformas) / Olimpiadas STEM / ESMATE_P / PFLE-ATAL / Nuevo modelo de la media / Ruta de Acompañamiento Integral / Acompañamiento diferenciado inglés / </v>
      </c>
    </row>
    <row r="313" spans="1:63">
      <c r="A313">
        <v>111102000281</v>
      </c>
      <c r="B313" t="s">
        <v>428</v>
      </c>
      <c r="C313" t="s">
        <v>70</v>
      </c>
      <c r="E313" t="s">
        <v>81</v>
      </c>
      <c r="F313" t="s">
        <v>106</v>
      </c>
      <c r="H313">
        <v>37</v>
      </c>
      <c r="I313">
        <v>40</v>
      </c>
      <c r="J313">
        <v>15</v>
      </c>
      <c r="K313">
        <v>7</v>
      </c>
      <c r="L313">
        <v>1</v>
      </c>
      <c r="M313">
        <v>8</v>
      </c>
      <c r="N313">
        <v>252.11660950514499</v>
      </c>
      <c r="O313">
        <v>256.11801242235998</v>
      </c>
      <c r="P313">
        <v>261.19880119880099</v>
      </c>
      <c r="Q313" t="s">
        <v>73</v>
      </c>
      <c r="R313" t="s">
        <v>97</v>
      </c>
      <c r="S313" t="s">
        <v>75</v>
      </c>
      <c r="T313">
        <v>9.9468100942985807</v>
      </c>
      <c r="U313">
        <v>179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1</v>
      </c>
      <c r="AC313" t="s">
        <v>83</v>
      </c>
      <c r="AD313">
        <f t="shared" si="20"/>
        <v>5</v>
      </c>
      <c r="AE313">
        <f t="shared" si="21"/>
        <v>1</v>
      </c>
      <c r="AF313">
        <f t="shared" si="22"/>
        <v>1</v>
      </c>
      <c r="AG313">
        <f t="shared" si="23"/>
        <v>3</v>
      </c>
      <c r="AK313" t="s">
        <v>77</v>
      </c>
      <c r="AO313" t="s">
        <v>84</v>
      </c>
      <c r="AW313" t="s">
        <v>78</v>
      </c>
      <c r="BC313" t="s">
        <v>79</v>
      </c>
      <c r="BD313" t="s">
        <v>79</v>
      </c>
      <c r="BE313" t="s">
        <v>79</v>
      </c>
      <c r="BK313" t="str">
        <f t="shared" si="24"/>
        <v xml:space="preserve">Ambientes Virtuales para el Aprendizaje  de la Matemáticas (IA o Plataformas) / ESMATE_P / PFLE-ATAL / Nuevo modelo de la media / Ruta de Acompañamiento Integral / Acompañamiento diferenciado inglés / </v>
      </c>
    </row>
    <row r="314" spans="1:63">
      <c r="A314">
        <v>111102000621</v>
      </c>
      <c r="B314" t="s">
        <v>199</v>
      </c>
      <c r="C314" t="s">
        <v>70</v>
      </c>
      <c r="E314" t="s">
        <v>81</v>
      </c>
      <c r="F314" t="s">
        <v>106</v>
      </c>
      <c r="H314">
        <v>36</v>
      </c>
      <c r="I314">
        <v>38</v>
      </c>
      <c r="J314">
        <v>16</v>
      </c>
      <c r="K314">
        <v>7</v>
      </c>
      <c r="L314">
        <v>3</v>
      </c>
      <c r="M314">
        <v>10</v>
      </c>
      <c r="N314">
        <v>261.73846153846199</v>
      </c>
      <c r="O314">
        <v>269.93796526054598</v>
      </c>
      <c r="P314">
        <v>269.39409905163302</v>
      </c>
      <c r="Q314" t="s">
        <v>73</v>
      </c>
      <c r="R314" t="s">
        <v>74</v>
      </c>
      <c r="S314" t="s">
        <v>75</v>
      </c>
      <c r="T314">
        <v>6.6329397191383004</v>
      </c>
      <c r="U314">
        <v>301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1</v>
      </c>
      <c r="AC314" t="s">
        <v>83</v>
      </c>
      <c r="AD314">
        <f t="shared" si="20"/>
        <v>5</v>
      </c>
      <c r="AE314">
        <f t="shared" si="21"/>
        <v>2</v>
      </c>
      <c r="AF314">
        <f t="shared" si="22"/>
        <v>3</v>
      </c>
      <c r="AG314">
        <f t="shared" si="23"/>
        <v>0</v>
      </c>
      <c r="AJ314" t="s">
        <v>77</v>
      </c>
      <c r="AK314" t="s">
        <v>77</v>
      </c>
      <c r="AM314" t="s">
        <v>77</v>
      </c>
      <c r="AO314" t="s">
        <v>84</v>
      </c>
      <c r="AV314" t="s">
        <v>84</v>
      </c>
      <c r="AW314" t="s">
        <v>78</v>
      </c>
      <c r="BK314" t="str">
        <f t="shared" si="24"/>
        <v xml:space="preserve">Ambientes Virtuales para el Aprendizaje  de la Matemáticas (IA o Plataformas) / Prest-Math para la enseñanza de las matemáticas_P / ESMATE_P / </v>
      </c>
    </row>
    <row r="315" spans="1:63">
      <c r="A315">
        <v>111102000753</v>
      </c>
      <c r="B315" t="s">
        <v>429</v>
      </c>
      <c r="C315" t="s">
        <v>70</v>
      </c>
      <c r="E315" t="s">
        <v>81</v>
      </c>
      <c r="F315" t="s">
        <v>106</v>
      </c>
      <c r="H315">
        <v>31</v>
      </c>
      <c r="I315">
        <v>37</v>
      </c>
      <c r="J315">
        <v>26</v>
      </c>
      <c r="K315">
        <v>6</v>
      </c>
      <c r="L315">
        <v>1</v>
      </c>
      <c r="M315">
        <v>7</v>
      </c>
      <c r="N315">
        <v>262.73458810692898</v>
      </c>
      <c r="O315">
        <v>266.72952853598002</v>
      </c>
      <c r="P315">
        <v>269.22542735042703</v>
      </c>
      <c r="Q315" t="s">
        <v>73</v>
      </c>
      <c r="R315" t="s">
        <v>74</v>
      </c>
      <c r="S315" t="s">
        <v>75</v>
      </c>
      <c r="T315">
        <v>9.4708894048232501</v>
      </c>
      <c r="U315">
        <v>201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1</v>
      </c>
      <c r="AC315" t="s">
        <v>83</v>
      </c>
      <c r="AD315">
        <f t="shared" si="20"/>
        <v>5</v>
      </c>
      <c r="AE315">
        <f t="shared" si="21"/>
        <v>2</v>
      </c>
      <c r="AF315">
        <f t="shared" si="22"/>
        <v>3</v>
      </c>
      <c r="AG315">
        <f t="shared" si="23"/>
        <v>0</v>
      </c>
      <c r="AJ315" t="s">
        <v>77</v>
      </c>
      <c r="AK315" t="s">
        <v>77</v>
      </c>
      <c r="AM315" t="s">
        <v>77</v>
      </c>
      <c r="AO315" t="s">
        <v>84</v>
      </c>
      <c r="AV315" t="s">
        <v>84</v>
      </c>
      <c r="AW315" t="s">
        <v>78</v>
      </c>
      <c r="BK315" t="str">
        <f t="shared" si="24"/>
        <v xml:space="preserve">Ambientes Virtuales para el Aprendizaje  de la Matemáticas (IA o Plataformas) / Prest-Math para la enseñanza de las matemáticas_P / ESMATE_P / </v>
      </c>
    </row>
    <row r="316" spans="1:63">
      <c r="A316">
        <v>111102000958</v>
      </c>
      <c r="B316" t="s">
        <v>430</v>
      </c>
      <c r="C316" t="s">
        <v>70</v>
      </c>
      <c r="E316" t="s">
        <v>81</v>
      </c>
      <c r="F316" t="s">
        <v>106</v>
      </c>
      <c r="H316">
        <v>32</v>
      </c>
      <c r="I316">
        <v>41</v>
      </c>
      <c r="J316">
        <v>19</v>
      </c>
      <c r="K316">
        <v>6</v>
      </c>
      <c r="L316">
        <v>2</v>
      </c>
      <c r="M316">
        <v>8</v>
      </c>
      <c r="N316">
        <v>248.00736497545</v>
      </c>
      <c r="O316">
        <v>246.726844583987</v>
      </c>
      <c r="P316">
        <v>257.30769230769198</v>
      </c>
      <c r="Q316" t="s">
        <v>73</v>
      </c>
      <c r="R316" t="s">
        <v>102</v>
      </c>
      <c r="S316" t="s">
        <v>103</v>
      </c>
      <c r="T316">
        <v>6.7877197114947698</v>
      </c>
      <c r="U316">
        <v>296</v>
      </c>
      <c r="W316">
        <v>0</v>
      </c>
      <c r="X316">
        <v>0</v>
      </c>
      <c r="Y316">
        <v>0</v>
      </c>
      <c r="Z316">
        <v>1</v>
      </c>
      <c r="AA316">
        <v>0</v>
      </c>
      <c r="AB316">
        <v>0</v>
      </c>
      <c r="AC316" t="s">
        <v>98</v>
      </c>
      <c r="AD316">
        <f t="shared" si="20"/>
        <v>5</v>
      </c>
      <c r="AE316">
        <f t="shared" si="21"/>
        <v>2</v>
      </c>
      <c r="AF316">
        <f t="shared" si="22"/>
        <v>0</v>
      </c>
      <c r="AG316">
        <f t="shared" si="23"/>
        <v>3</v>
      </c>
      <c r="AO316" t="s">
        <v>84</v>
      </c>
      <c r="AT316" t="s">
        <v>84</v>
      </c>
      <c r="AW316" t="s">
        <v>78</v>
      </c>
      <c r="BC316" t="s">
        <v>79</v>
      </c>
      <c r="BD316" t="s">
        <v>79</v>
      </c>
      <c r="BE316" t="s">
        <v>79</v>
      </c>
      <c r="BK316" t="str">
        <f t="shared" si="24"/>
        <v xml:space="preserve">Ambientes Virtuales para el Aprendizaje  de la Matemáticas (IA o Plataformas) / Olimpiadas STEM / ESMATE_P / PFLE-ATAL / Nuevo modelo de la media / Ruta de Acompañamiento Integral / Acompañamiento diferenciado inglés / </v>
      </c>
    </row>
    <row r="317" spans="1:63">
      <c r="A317">
        <v>111265000017</v>
      </c>
      <c r="B317" t="s">
        <v>431</v>
      </c>
      <c r="C317" t="s">
        <v>70</v>
      </c>
      <c r="E317" t="s">
        <v>71</v>
      </c>
      <c r="F317" t="s">
        <v>88</v>
      </c>
      <c r="H317">
        <v>18</v>
      </c>
      <c r="I317">
        <v>30</v>
      </c>
      <c r="J317">
        <v>26</v>
      </c>
      <c r="K317">
        <v>21</v>
      </c>
      <c r="L317">
        <v>5</v>
      </c>
      <c r="M317">
        <v>26</v>
      </c>
      <c r="N317">
        <v>285.38461538461502</v>
      </c>
      <c r="O317">
        <v>290.769230769231</v>
      </c>
      <c r="P317">
        <v>281.15384615384602</v>
      </c>
      <c r="Q317" t="s">
        <v>93</v>
      </c>
      <c r="R317" t="s">
        <v>94</v>
      </c>
      <c r="S317" t="s">
        <v>90</v>
      </c>
      <c r="T317">
        <v>4.0306776887357101</v>
      </c>
      <c r="U317">
        <v>371</v>
      </c>
      <c r="W317">
        <v>0</v>
      </c>
      <c r="X317">
        <v>0</v>
      </c>
      <c r="Y317">
        <v>0</v>
      </c>
      <c r="Z317">
        <v>0</v>
      </c>
      <c r="AA317">
        <v>1</v>
      </c>
      <c r="AB317">
        <v>0</v>
      </c>
      <c r="AC317" t="s">
        <v>76</v>
      </c>
      <c r="AD317">
        <f t="shared" si="20"/>
        <v>5</v>
      </c>
      <c r="AE317">
        <f t="shared" si="21"/>
        <v>0</v>
      </c>
      <c r="AF317">
        <f t="shared" si="22"/>
        <v>4</v>
      </c>
      <c r="AG317">
        <f t="shared" si="23"/>
        <v>1</v>
      </c>
      <c r="AH317" t="s">
        <v>77</v>
      </c>
      <c r="AJ317" t="s">
        <v>77</v>
      </c>
      <c r="AK317" t="s">
        <v>77</v>
      </c>
      <c r="AM317" t="s">
        <v>77</v>
      </c>
      <c r="AW317" t="s">
        <v>78</v>
      </c>
      <c r="BE317" t="s">
        <v>79</v>
      </c>
      <c r="BK317" t="str">
        <f t="shared" si="24"/>
        <v xml:space="preserve">ESMATE_P / Acompañamiento diferenciado inglés / </v>
      </c>
    </row>
    <row r="318" spans="1:63">
      <c r="A318">
        <v>111265000025</v>
      </c>
      <c r="B318" t="s">
        <v>432</v>
      </c>
      <c r="C318" t="s">
        <v>70</v>
      </c>
      <c r="E318" t="s">
        <v>81</v>
      </c>
      <c r="F318" t="s">
        <v>88</v>
      </c>
      <c r="H318">
        <v>37</v>
      </c>
      <c r="I318">
        <v>32</v>
      </c>
      <c r="J318">
        <v>23</v>
      </c>
      <c r="K318">
        <v>8</v>
      </c>
      <c r="L318">
        <v>1</v>
      </c>
      <c r="M318">
        <v>9</v>
      </c>
      <c r="N318">
        <v>254.036393713813</v>
      </c>
      <c r="O318">
        <v>259.54467057606098</v>
      </c>
      <c r="P318">
        <v>251.500686813187</v>
      </c>
      <c r="Q318" t="s">
        <v>93</v>
      </c>
      <c r="R318" t="s">
        <v>102</v>
      </c>
      <c r="S318" t="s">
        <v>107</v>
      </c>
      <c r="T318">
        <v>9.1033678234379707</v>
      </c>
      <c r="U318">
        <v>219</v>
      </c>
      <c r="W318">
        <v>0</v>
      </c>
      <c r="X318">
        <v>0</v>
      </c>
      <c r="Y318">
        <v>0</v>
      </c>
      <c r="Z318">
        <v>1</v>
      </c>
      <c r="AA318">
        <v>0</v>
      </c>
      <c r="AB318">
        <v>0</v>
      </c>
      <c r="AC318" t="s">
        <v>98</v>
      </c>
      <c r="AD318">
        <f t="shared" si="20"/>
        <v>5</v>
      </c>
      <c r="AE318">
        <f t="shared" si="21"/>
        <v>3</v>
      </c>
      <c r="AF318">
        <f t="shared" si="22"/>
        <v>0</v>
      </c>
      <c r="AG318">
        <f t="shared" si="23"/>
        <v>2</v>
      </c>
      <c r="AO318" t="s">
        <v>84</v>
      </c>
      <c r="AP318" t="s">
        <v>84</v>
      </c>
      <c r="AT318" t="s">
        <v>84</v>
      </c>
      <c r="AW318" t="s">
        <v>78</v>
      </c>
      <c r="BC318" t="s">
        <v>79</v>
      </c>
      <c r="BE318" t="s">
        <v>79</v>
      </c>
      <c r="BK318" t="str">
        <f t="shared" si="24"/>
        <v xml:space="preserve">Ambientes Virtuales para el Aprendizaje  de la Matemáticas (IA o Plataformas) / Manuales de lectura (4°-8°) / Olimpiadas STEM / ESMATE_P / PFLE-ATAL / Acompañamiento diferenciado inglés / </v>
      </c>
    </row>
    <row r="319" spans="1:63">
      <c r="A319">
        <v>111265000343</v>
      </c>
      <c r="B319" t="s">
        <v>433</v>
      </c>
      <c r="C319" t="s">
        <v>70</v>
      </c>
      <c r="E319" t="s">
        <v>81</v>
      </c>
      <c r="F319" t="s">
        <v>88</v>
      </c>
      <c r="H319">
        <v>36</v>
      </c>
      <c r="I319">
        <v>34</v>
      </c>
      <c r="J319">
        <v>21</v>
      </c>
      <c r="K319">
        <v>8</v>
      </c>
      <c r="L319">
        <v>1</v>
      </c>
      <c r="M319">
        <v>9</v>
      </c>
      <c r="N319">
        <v>245.938914027149</v>
      </c>
      <c r="O319">
        <v>255.92307692307699</v>
      </c>
      <c r="P319">
        <v>259.37753036437198</v>
      </c>
      <c r="Q319" t="s">
        <v>73</v>
      </c>
      <c r="R319" t="s">
        <v>97</v>
      </c>
      <c r="S319" t="s">
        <v>75</v>
      </c>
      <c r="T319">
        <v>8.6909162470969505</v>
      </c>
      <c r="U319">
        <v>232</v>
      </c>
      <c r="V319">
        <v>111265000343</v>
      </c>
      <c r="W319">
        <v>0</v>
      </c>
      <c r="X319">
        <v>1</v>
      </c>
      <c r="Y319">
        <v>0</v>
      </c>
      <c r="Z319">
        <v>0</v>
      </c>
      <c r="AA319">
        <v>0</v>
      </c>
      <c r="AB319">
        <v>1</v>
      </c>
      <c r="AC319" t="s">
        <v>104</v>
      </c>
      <c r="AD319">
        <f t="shared" si="20"/>
        <v>5</v>
      </c>
      <c r="AE319">
        <f t="shared" si="21"/>
        <v>3</v>
      </c>
      <c r="AF319">
        <f t="shared" si="22"/>
        <v>0</v>
      </c>
      <c r="AG319">
        <f t="shared" si="23"/>
        <v>2</v>
      </c>
      <c r="AQ319" t="s">
        <v>84</v>
      </c>
      <c r="AS319" t="s">
        <v>84</v>
      </c>
      <c r="AT319" t="s">
        <v>84</v>
      </c>
      <c r="AW319" t="s">
        <v>78</v>
      </c>
      <c r="BC319" t="s">
        <v>79</v>
      </c>
      <c r="BE319" t="s">
        <v>79</v>
      </c>
      <c r="BK319" t="str">
        <f t="shared" si="24"/>
        <v xml:space="preserve">Nivelación de aprendizajes desde la secundaria / Asistencia tránsito efectivo / Olimpiadas STEM / ESMATE_P / PFLE-ATAL / Acompañamiento diferenciado inglés / </v>
      </c>
    </row>
    <row r="320" spans="1:63">
      <c r="A320">
        <v>111265000394</v>
      </c>
      <c r="B320" t="s">
        <v>434</v>
      </c>
      <c r="C320" t="s">
        <v>70</v>
      </c>
      <c r="E320" t="s">
        <v>81</v>
      </c>
      <c r="F320" t="s">
        <v>88</v>
      </c>
      <c r="H320">
        <v>30</v>
      </c>
      <c r="I320">
        <v>31</v>
      </c>
      <c r="J320">
        <v>20</v>
      </c>
      <c r="K320">
        <v>17</v>
      </c>
      <c r="L320">
        <v>2</v>
      </c>
      <c r="M320">
        <v>19</v>
      </c>
      <c r="N320">
        <v>262.95192307692298</v>
      </c>
      <c r="O320">
        <v>261.87275341480898</v>
      </c>
      <c r="P320">
        <v>260.3</v>
      </c>
      <c r="Q320" t="s">
        <v>93</v>
      </c>
      <c r="R320" t="s">
        <v>97</v>
      </c>
      <c r="S320" t="s">
        <v>90</v>
      </c>
      <c r="T320">
        <v>12.4290681861926</v>
      </c>
      <c r="U320">
        <v>100</v>
      </c>
      <c r="W320">
        <v>0</v>
      </c>
      <c r="X320">
        <v>0</v>
      </c>
      <c r="Y320">
        <v>0</v>
      </c>
      <c r="Z320">
        <v>1</v>
      </c>
      <c r="AA320">
        <v>0</v>
      </c>
      <c r="AB320">
        <v>0</v>
      </c>
      <c r="AC320" t="s">
        <v>98</v>
      </c>
      <c r="AD320">
        <f t="shared" si="20"/>
        <v>5</v>
      </c>
      <c r="AE320">
        <f t="shared" si="21"/>
        <v>2</v>
      </c>
      <c r="AF320">
        <f t="shared" si="22"/>
        <v>1</v>
      </c>
      <c r="AG320">
        <f t="shared" si="23"/>
        <v>2</v>
      </c>
      <c r="AJ320" t="s">
        <v>77</v>
      </c>
      <c r="AO320" t="s">
        <v>84</v>
      </c>
      <c r="AT320" t="s">
        <v>84</v>
      </c>
      <c r="AW320" t="s">
        <v>78</v>
      </c>
      <c r="BC320" t="s">
        <v>79</v>
      </c>
      <c r="BD320" t="s">
        <v>79</v>
      </c>
      <c r="BK320" t="str">
        <f t="shared" si="24"/>
        <v xml:space="preserve">Ambientes Virtuales para el Aprendizaje  de la Matemáticas (IA o Plataformas) / Olimpiadas STEM / ESMATE_P / PFLE-ATAL / Nuevo modelo de la media / Ruta de Acompañamiento Integral / </v>
      </c>
    </row>
    <row r="321" spans="1:63">
      <c r="A321">
        <v>111265000408</v>
      </c>
      <c r="B321" t="s">
        <v>435</v>
      </c>
      <c r="C321" t="s">
        <v>70</v>
      </c>
      <c r="E321" t="s">
        <v>71</v>
      </c>
      <c r="F321" t="s">
        <v>88</v>
      </c>
      <c r="H321">
        <v>16</v>
      </c>
      <c r="I321">
        <v>39</v>
      </c>
      <c r="J321">
        <v>30</v>
      </c>
      <c r="K321">
        <v>11</v>
      </c>
      <c r="L321">
        <v>3</v>
      </c>
      <c r="M321">
        <v>14</v>
      </c>
      <c r="N321">
        <v>273.87198622273303</v>
      </c>
      <c r="O321">
        <v>274.230769230769</v>
      </c>
      <c r="P321">
        <v>280.769230769231</v>
      </c>
      <c r="Q321" t="s">
        <v>73</v>
      </c>
      <c r="R321" t="s">
        <v>94</v>
      </c>
      <c r="S321" t="s">
        <v>75</v>
      </c>
      <c r="T321">
        <v>8.5550986812964407</v>
      </c>
      <c r="U321">
        <v>234</v>
      </c>
      <c r="W321">
        <v>0</v>
      </c>
      <c r="X321">
        <v>0</v>
      </c>
      <c r="Y321">
        <v>0</v>
      </c>
      <c r="Z321">
        <v>0</v>
      </c>
      <c r="AA321">
        <v>1</v>
      </c>
      <c r="AB321">
        <v>0</v>
      </c>
      <c r="AC321" t="s">
        <v>76</v>
      </c>
      <c r="AD321">
        <f t="shared" si="20"/>
        <v>5</v>
      </c>
      <c r="AE321">
        <f t="shared" si="21"/>
        <v>0</v>
      </c>
      <c r="AF321">
        <f t="shared" si="22"/>
        <v>3</v>
      </c>
      <c r="AG321">
        <f t="shared" si="23"/>
        <v>2</v>
      </c>
      <c r="AH321" t="s">
        <v>77</v>
      </c>
      <c r="AJ321" t="s">
        <v>77</v>
      </c>
      <c r="AK321" t="s">
        <v>77</v>
      </c>
      <c r="AW321" t="s">
        <v>78</v>
      </c>
      <c r="BB321" t="s">
        <v>79</v>
      </c>
      <c r="BE321" t="s">
        <v>79</v>
      </c>
      <c r="BK321" t="str">
        <f t="shared" si="24"/>
        <v xml:space="preserve">ESMATE_P / FORTALECIMIENTO INFANCIA / Acompañamiento diferenciado inglés / </v>
      </c>
    </row>
    <row r="322" spans="1:63">
      <c r="A322">
        <v>111279000061</v>
      </c>
      <c r="B322" t="s">
        <v>436</v>
      </c>
      <c r="C322" t="s">
        <v>70</v>
      </c>
      <c r="E322" t="s">
        <v>81</v>
      </c>
      <c r="F322" t="s">
        <v>194</v>
      </c>
      <c r="H322">
        <v>29</v>
      </c>
      <c r="I322">
        <v>36</v>
      </c>
      <c r="J322">
        <v>23</v>
      </c>
      <c r="K322">
        <v>8</v>
      </c>
      <c r="L322">
        <v>4</v>
      </c>
      <c r="M322">
        <v>12</v>
      </c>
      <c r="N322">
        <v>251.514973576042</v>
      </c>
      <c r="O322">
        <v>250.32356532356499</v>
      </c>
      <c r="P322">
        <v>262.23901098901098</v>
      </c>
      <c r="Q322" t="s">
        <v>73</v>
      </c>
      <c r="R322" t="s">
        <v>97</v>
      </c>
      <c r="S322" t="s">
        <v>75</v>
      </c>
      <c r="T322">
        <v>7.7643581357944402</v>
      </c>
      <c r="U322">
        <v>269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1</v>
      </c>
      <c r="AC322" t="s">
        <v>83</v>
      </c>
      <c r="AD322">
        <f t="shared" si="20"/>
        <v>5</v>
      </c>
      <c r="AE322">
        <f t="shared" si="21"/>
        <v>1</v>
      </c>
      <c r="AF322">
        <f t="shared" si="22"/>
        <v>2</v>
      </c>
      <c r="AG322">
        <f t="shared" si="23"/>
        <v>2</v>
      </c>
      <c r="AJ322" t="s">
        <v>77</v>
      </c>
      <c r="AK322" t="s">
        <v>77</v>
      </c>
      <c r="AT322" t="s">
        <v>84</v>
      </c>
      <c r="AW322" t="s">
        <v>78</v>
      </c>
      <c r="BC322" t="s">
        <v>79</v>
      </c>
      <c r="BH322" t="s">
        <v>79</v>
      </c>
      <c r="BK322" t="str">
        <f t="shared" si="24"/>
        <v xml:space="preserve">Olimpiadas STEM / ESMATE_P / PFLE-ATAL / Modelo educativo bilingüe (inglés-francés) / </v>
      </c>
    </row>
    <row r="323" spans="1:63">
      <c r="A323">
        <v>111279000125</v>
      </c>
      <c r="B323" t="s">
        <v>437</v>
      </c>
      <c r="C323" t="s">
        <v>70</v>
      </c>
      <c r="E323" t="s">
        <v>71</v>
      </c>
      <c r="F323" t="s">
        <v>194</v>
      </c>
      <c r="H323">
        <v>7</v>
      </c>
      <c r="I323">
        <v>27</v>
      </c>
      <c r="J323">
        <v>33</v>
      </c>
      <c r="K323">
        <v>26</v>
      </c>
      <c r="L323">
        <v>6</v>
      </c>
      <c r="M323">
        <v>32</v>
      </c>
      <c r="N323">
        <v>273.65384615384602</v>
      </c>
      <c r="O323">
        <v>272.38289643317597</v>
      </c>
      <c r="P323">
        <v>278.09430682312001</v>
      </c>
      <c r="Q323" t="s">
        <v>73</v>
      </c>
      <c r="R323" t="s">
        <v>74</v>
      </c>
      <c r="S323" t="s">
        <v>75</v>
      </c>
      <c r="T323">
        <v>7.7961390267985999</v>
      </c>
      <c r="U323">
        <v>266</v>
      </c>
      <c r="W323">
        <v>0</v>
      </c>
      <c r="X323">
        <v>0</v>
      </c>
      <c r="Y323">
        <v>0</v>
      </c>
      <c r="Z323">
        <v>0</v>
      </c>
      <c r="AA323">
        <v>1</v>
      </c>
      <c r="AB323">
        <v>0</v>
      </c>
      <c r="AC323" t="s">
        <v>76</v>
      </c>
      <c r="AD323">
        <f t="shared" ref="AD323:AD380" si="25">SUM(AE323:AG323)</f>
        <v>5</v>
      </c>
      <c r="AE323">
        <f t="shared" ref="AE323:AE380" si="26">COUNTIF($AH323:$CM323,"P")</f>
        <v>0</v>
      </c>
      <c r="AF323">
        <f t="shared" ref="AF323:AF380" si="27">COUNTIF($AH323:$CM323,"C")</f>
        <v>2</v>
      </c>
      <c r="AG323">
        <f t="shared" ref="AG323:AG380" si="28">COUNTIF($AH323:$CM323,"F")</f>
        <v>3</v>
      </c>
      <c r="AH323" t="s">
        <v>77</v>
      </c>
      <c r="AJ323" t="s">
        <v>77</v>
      </c>
      <c r="AW323" t="s">
        <v>78</v>
      </c>
      <c r="BA323" t="s">
        <v>79</v>
      </c>
      <c r="BF323" t="s">
        <v>79</v>
      </c>
      <c r="BH323" t="s">
        <v>79</v>
      </c>
      <c r="BK323" t="str">
        <f t="shared" si="24"/>
        <v xml:space="preserve">ESMATE_P / NIDOS -  FORTALECIMIENTO  / Francés / Modelo educativo bilingüe (inglés-francés) / </v>
      </c>
    </row>
    <row r="324" spans="1:63">
      <c r="A324">
        <v>111279000168</v>
      </c>
      <c r="B324" t="s">
        <v>438</v>
      </c>
      <c r="C324" t="s">
        <v>70</v>
      </c>
      <c r="E324" t="s">
        <v>81</v>
      </c>
      <c r="F324" t="s">
        <v>194</v>
      </c>
      <c r="H324">
        <v>27</v>
      </c>
      <c r="I324">
        <v>38</v>
      </c>
      <c r="J324">
        <v>24</v>
      </c>
      <c r="K324">
        <v>8</v>
      </c>
      <c r="L324">
        <v>2</v>
      </c>
      <c r="M324">
        <v>10</v>
      </c>
      <c r="N324">
        <v>258.82085020242903</v>
      </c>
      <c r="O324">
        <v>265.44449562413598</v>
      </c>
      <c r="P324">
        <v>264.945344129555</v>
      </c>
      <c r="Q324" t="s">
        <v>89</v>
      </c>
      <c r="R324" t="s">
        <v>97</v>
      </c>
      <c r="S324" t="s">
        <v>90</v>
      </c>
      <c r="T324">
        <v>4.4509155255620199</v>
      </c>
      <c r="U324">
        <v>367</v>
      </c>
      <c r="W324">
        <v>0</v>
      </c>
      <c r="X324">
        <v>0</v>
      </c>
      <c r="Y324">
        <v>0</v>
      </c>
      <c r="Z324">
        <v>1</v>
      </c>
      <c r="AA324">
        <v>0</v>
      </c>
      <c r="AB324">
        <v>0</v>
      </c>
      <c r="AC324" t="s">
        <v>98</v>
      </c>
      <c r="AD324">
        <f t="shared" si="25"/>
        <v>5</v>
      </c>
      <c r="AE324">
        <f t="shared" si="26"/>
        <v>3</v>
      </c>
      <c r="AF324">
        <f t="shared" si="27"/>
        <v>1</v>
      </c>
      <c r="AG324">
        <f t="shared" si="28"/>
        <v>1</v>
      </c>
      <c r="AJ324" t="s">
        <v>77</v>
      </c>
      <c r="AO324" t="s">
        <v>84</v>
      </c>
      <c r="AP324" t="s">
        <v>84</v>
      </c>
      <c r="AT324" t="s">
        <v>84</v>
      </c>
      <c r="AW324" t="s">
        <v>78</v>
      </c>
      <c r="BE324" t="s">
        <v>79</v>
      </c>
      <c r="BK324" t="str">
        <f t="shared" ref="BK324:BK379" si="29">IF(AN324="","",AN$1&amp;" / ")&amp;IF(AO324="","",AO$1&amp;" / ")&amp;IF(AP324="","",AP$1&amp;" / ")&amp;IF(AQ324="","",AQ$1&amp;" / ")&amp;IF(AR324="","",AR$1&amp;" / ")&amp;IF(AS324="","",AS$1&amp;" / ")&amp;IF(AT324="","",AT$1&amp;" / ")&amp;IF(AU324="","",AU$1&amp;" / ")&amp;IF(AV324="","",AV$1&amp;" / ")&amp;IF(AW324="","",AW$1&amp;" / ")&amp;IF(AZ324="","",AZ$1&amp;" / ")&amp;IF(BA324="","",BA$1&amp;" / ")&amp;IF(BB324="","",BB$1&amp;" / ")&amp;IF(BC324="","",BC$1&amp;" / ")&amp;IF(BD324="","",BD$1&amp;" / ")&amp;IF(BE324="","",BE$1&amp;" / ")&amp;IF(BF324="","",BF$1&amp;" / ")&amp;IF(BG324="","",BG$1&amp;" / ")&amp;IF(BH324="","",BH$1&amp;" / ")&amp;IF(AAI324="","",AAI$1&amp;" / ")&amp;IF(AAJ324="","",AAJ$1&amp;" / ")</f>
        <v xml:space="preserve">Ambientes Virtuales para el Aprendizaje  de la Matemáticas (IA o Plataformas) / Manuales de lectura (4°-8°) / Olimpiadas STEM / ESMATE_P / Acompañamiento diferenciado inglés / </v>
      </c>
    </row>
    <row r="325" spans="1:63">
      <c r="A325">
        <v>111279000184</v>
      </c>
      <c r="B325" t="s">
        <v>439</v>
      </c>
      <c r="C325" t="s">
        <v>70</v>
      </c>
      <c r="E325" t="s">
        <v>71</v>
      </c>
      <c r="F325" t="s">
        <v>194</v>
      </c>
      <c r="H325">
        <v>17</v>
      </c>
      <c r="I325">
        <v>28</v>
      </c>
      <c r="J325">
        <v>32</v>
      </c>
      <c r="K325">
        <v>17</v>
      </c>
      <c r="L325">
        <v>6</v>
      </c>
      <c r="M325">
        <v>23</v>
      </c>
      <c r="N325">
        <v>276.538461538462</v>
      </c>
      <c r="O325">
        <v>280.38461538461502</v>
      </c>
      <c r="P325">
        <v>271.92307692307702</v>
      </c>
      <c r="Q325" t="s">
        <v>93</v>
      </c>
      <c r="R325" t="s">
        <v>74</v>
      </c>
      <c r="S325" t="s">
        <v>90</v>
      </c>
      <c r="T325">
        <v>19.094980778402</v>
      </c>
      <c r="U325">
        <v>21</v>
      </c>
      <c r="W325">
        <v>1</v>
      </c>
      <c r="X325">
        <v>0</v>
      </c>
      <c r="Y325">
        <v>0</v>
      </c>
      <c r="Z325">
        <v>0</v>
      </c>
      <c r="AA325">
        <v>1</v>
      </c>
      <c r="AB325">
        <v>0</v>
      </c>
      <c r="AC325" t="s">
        <v>110</v>
      </c>
      <c r="AD325">
        <f t="shared" si="25"/>
        <v>4</v>
      </c>
      <c r="AE325">
        <f t="shared" si="26"/>
        <v>1</v>
      </c>
      <c r="AF325">
        <f t="shared" si="27"/>
        <v>1</v>
      </c>
      <c r="AG325">
        <f t="shared" si="28"/>
        <v>2</v>
      </c>
      <c r="AJ325" t="s">
        <v>77</v>
      </c>
      <c r="AT325" t="s">
        <v>84</v>
      </c>
      <c r="AW325" t="s">
        <v>78</v>
      </c>
      <c r="BD325" t="s">
        <v>79</v>
      </c>
      <c r="BH325" t="s">
        <v>79</v>
      </c>
      <c r="BK325" t="str">
        <f t="shared" si="29"/>
        <v xml:space="preserve">Olimpiadas STEM / ESMATE_P / Nuevo modelo de la media / Ruta de Acompañamiento Integral / Modelo educativo bilingüe (inglés-francés) / </v>
      </c>
    </row>
    <row r="326" spans="1:63">
      <c r="A326">
        <v>111279000362</v>
      </c>
      <c r="B326" t="s">
        <v>440</v>
      </c>
      <c r="C326" t="s">
        <v>70</v>
      </c>
      <c r="E326" t="s">
        <v>81</v>
      </c>
      <c r="F326" t="s">
        <v>194</v>
      </c>
      <c r="H326">
        <v>28</v>
      </c>
      <c r="I326">
        <v>37</v>
      </c>
      <c r="J326">
        <v>24</v>
      </c>
      <c r="K326">
        <v>8</v>
      </c>
      <c r="L326">
        <v>4</v>
      </c>
      <c r="M326">
        <v>12</v>
      </c>
      <c r="N326">
        <v>271.89527340129803</v>
      </c>
      <c r="O326">
        <v>258.06399482870103</v>
      </c>
      <c r="P326">
        <v>273.269230769231</v>
      </c>
      <c r="Q326" t="s">
        <v>73</v>
      </c>
      <c r="R326" t="s">
        <v>74</v>
      </c>
      <c r="S326" t="s">
        <v>75</v>
      </c>
      <c r="T326">
        <v>6.8198067655379901</v>
      </c>
      <c r="U326">
        <v>295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1</v>
      </c>
      <c r="AC326" t="s">
        <v>83</v>
      </c>
      <c r="AD326">
        <f t="shared" si="25"/>
        <v>5</v>
      </c>
      <c r="AE326">
        <f t="shared" si="26"/>
        <v>1</v>
      </c>
      <c r="AF326">
        <f t="shared" si="27"/>
        <v>2</v>
      </c>
      <c r="AG326">
        <f t="shared" si="28"/>
        <v>2</v>
      </c>
      <c r="AJ326" t="s">
        <v>77</v>
      </c>
      <c r="AL326" t="s">
        <v>77</v>
      </c>
      <c r="AT326" t="s">
        <v>84</v>
      </c>
      <c r="AW326" t="s">
        <v>78</v>
      </c>
      <c r="BB326" t="s">
        <v>79</v>
      </c>
      <c r="BC326" t="s">
        <v>79</v>
      </c>
      <c r="BK326" t="str">
        <f t="shared" si="29"/>
        <v xml:space="preserve">Olimpiadas STEM / ESMATE_P / FORTALECIMIENTO INFANCIA / PFLE-ATAL / </v>
      </c>
    </row>
    <row r="327" spans="1:63">
      <c r="A327">
        <v>111279000966</v>
      </c>
      <c r="B327" t="s">
        <v>441</v>
      </c>
      <c r="C327" t="s">
        <v>70</v>
      </c>
      <c r="E327" t="s">
        <v>77</v>
      </c>
      <c r="F327" t="s">
        <v>194</v>
      </c>
      <c r="H327">
        <v>32</v>
      </c>
      <c r="I327">
        <v>39</v>
      </c>
      <c r="J327">
        <v>20</v>
      </c>
      <c r="K327">
        <v>8</v>
      </c>
      <c r="L327">
        <v>1</v>
      </c>
      <c r="M327">
        <v>9</v>
      </c>
      <c r="N327">
        <v>243.09954751131201</v>
      </c>
      <c r="O327">
        <v>248.793922127255</v>
      </c>
      <c r="P327">
        <v>255.58446455505299</v>
      </c>
      <c r="Q327" t="s">
        <v>73</v>
      </c>
      <c r="R327" t="s">
        <v>102</v>
      </c>
      <c r="S327" t="s">
        <v>103</v>
      </c>
      <c r="T327">
        <v>6.2554475744885902</v>
      </c>
      <c r="U327">
        <v>318</v>
      </c>
      <c r="W327">
        <v>0</v>
      </c>
      <c r="X327">
        <v>0</v>
      </c>
      <c r="Y327">
        <v>1</v>
      </c>
      <c r="Z327">
        <v>0</v>
      </c>
      <c r="AA327">
        <v>0</v>
      </c>
      <c r="AB327">
        <v>0</v>
      </c>
      <c r="AC327" t="s">
        <v>108</v>
      </c>
      <c r="AD327">
        <f t="shared" si="25"/>
        <v>5</v>
      </c>
      <c r="AE327">
        <f t="shared" si="26"/>
        <v>3</v>
      </c>
      <c r="AF327">
        <f t="shared" si="27"/>
        <v>1</v>
      </c>
      <c r="AG327">
        <f t="shared" si="28"/>
        <v>1</v>
      </c>
      <c r="AK327" t="s">
        <v>77</v>
      </c>
      <c r="AN327" t="s">
        <v>84</v>
      </c>
      <c r="AR327" t="s">
        <v>84</v>
      </c>
      <c r="AW327" t="s">
        <v>84</v>
      </c>
      <c r="BC327" t="s">
        <v>79</v>
      </c>
      <c r="BK327" t="str">
        <f t="shared" si="29"/>
        <v xml:space="preserve">ENAD - Enseñar en el Nivel Adecuado / Acompáñame: Tutorías presenciales / ESMATE_P / PFLE-ATAL / </v>
      </c>
    </row>
    <row r="328" spans="1:63">
      <c r="A328">
        <v>111279001296</v>
      </c>
      <c r="B328" t="s">
        <v>442</v>
      </c>
      <c r="C328" t="s">
        <v>70</v>
      </c>
      <c r="E328" t="s">
        <v>81</v>
      </c>
      <c r="F328" t="s">
        <v>194</v>
      </c>
      <c r="H328">
        <v>34</v>
      </c>
      <c r="I328">
        <v>29</v>
      </c>
      <c r="J328">
        <v>29</v>
      </c>
      <c r="K328">
        <v>8</v>
      </c>
      <c r="L328">
        <v>0</v>
      </c>
      <c r="M328">
        <v>8</v>
      </c>
      <c r="N328">
        <v>266.15384615384602</v>
      </c>
      <c r="O328">
        <v>267.69230769230802</v>
      </c>
      <c r="P328">
        <v>263.84615384615398</v>
      </c>
      <c r="Q328" t="s">
        <v>89</v>
      </c>
      <c r="R328" t="s">
        <v>97</v>
      </c>
      <c r="S328" t="s">
        <v>90</v>
      </c>
      <c r="T328">
        <v>11.229197360031</v>
      </c>
      <c r="U328">
        <v>137</v>
      </c>
      <c r="W328">
        <v>0</v>
      </c>
      <c r="X328">
        <v>0</v>
      </c>
      <c r="Y328">
        <v>0</v>
      </c>
      <c r="Z328">
        <v>1</v>
      </c>
      <c r="AA328">
        <v>0</v>
      </c>
      <c r="AB328">
        <v>0</v>
      </c>
      <c r="AC328" t="s">
        <v>98</v>
      </c>
      <c r="AD328">
        <f t="shared" si="25"/>
        <v>5</v>
      </c>
      <c r="AE328">
        <f t="shared" si="26"/>
        <v>2</v>
      </c>
      <c r="AF328">
        <f t="shared" si="27"/>
        <v>2</v>
      </c>
      <c r="AG328">
        <f t="shared" si="28"/>
        <v>1</v>
      </c>
      <c r="AJ328" t="s">
        <v>77</v>
      </c>
      <c r="AL328" t="s">
        <v>77</v>
      </c>
      <c r="AO328" t="s">
        <v>84</v>
      </c>
      <c r="AP328" t="s">
        <v>84</v>
      </c>
      <c r="AW328" t="s">
        <v>78</v>
      </c>
      <c r="BD328" t="s">
        <v>79</v>
      </c>
      <c r="BK328" t="str">
        <f t="shared" si="29"/>
        <v xml:space="preserve">Ambientes Virtuales para el Aprendizaje  de la Matemáticas (IA o Plataformas) / Manuales de lectura (4°-8°) / ESMATE_P / Nuevo modelo de la media / Ruta de Acompañamiento Integral / </v>
      </c>
    </row>
    <row r="329" spans="1:63">
      <c r="A329">
        <v>111769000174</v>
      </c>
      <c r="B329" t="s">
        <v>443</v>
      </c>
      <c r="C329" t="s">
        <v>70</v>
      </c>
      <c r="E329" t="s">
        <v>81</v>
      </c>
      <c r="F329" t="s">
        <v>101</v>
      </c>
      <c r="H329">
        <v>27</v>
      </c>
      <c r="I329">
        <v>45</v>
      </c>
      <c r="J329">
        <v>20</v>
      </c>
      <c r="K329">
        <v>6</v>
      </c>
      <c r="L329">
        <v>2</v>
      </c>
      <c r="M329">
        <v>8</v>
      </c>
      <c r="N329">
        <v>267.69230769230802</v>
      </c>
      <c r="O329">
        <v>265.38461538461502</v>
      </c>
      <c r="P329">
        <v>260.38461538461502</v>
      </c>
      <c r="Q329" t="s">
        <v>93</v>
      </c>
      <c r="R329" t="s">
        <v>97</v>
      </c>
      <c r="S329" t="s">
        <v>90</v>
      </c>
      <c r="T329">
        <v>15.9200843705315</v>
      </c>
      <c r="U329">
        <v>41</v>
      </c>
      <c r="W329">
        <v>1</v>
      </c>
      <c r="X329">
        <v>0</v>
      </c>
      <c r="Y329">
        <v>0</v>
      </c>
      <c r="Z329">
        <v>1</v>
      </c>
      <c r="AA329">
        <v>0</v>
      </c>
      <c r="AB329">
        <v>0</v>
      </c>
      <c r="AC329" t="s">
        <v>110</v>
      </c>
      <c r="AD329">
        <f t="shared" si="25"/>
        <v>4</v>
      </c>
      <c r="AE329">
        <f t="shared" si="26"/>
        <v>0</v>
      </c>
      <c r="AF329">
        <f t="shared" si="27"/>
        <v>2</v>
      </c>
      <c r="AG329">
        <f t="shared" si="28"/>
        <v>2</v>
      </c>
      <c r="AI329" t="s">
        <v>77</v>
      </c>
      <c r="AJ329" t="s">
        <v>77</v>
      </c>
      <c r="AW329" t="s">
        <v>78</v>
      </c>
      <c r="BB329" t="s">
        <v>79</v>
      </c>
      <c r="BD329" t="s">
        <v>79</v>
      </c>
      <c r="BK329" t="str">
        <f t="shared" si="29"/>
        <v xml:space="preserve">ESMATE_P / FORTALECIMIENTO INFANCIA / Nuevo modelo de la media / Ruta de Acompañamiento Integral / </v>
      </c>
    </row>
    <row r="330" spans="1:63">
      <c r="A330">
        <v>111769000247</v>
      </c>
      <c r="B330" t="s">
        <v>444</v>
      </c>
      <c r="C330" t="s">
        <v>70</v>
      </c>
      <c r="E330" t="s">
        <v>81</v>
      </c>
      <c r="F330" t="s">
        <v>101</v>
      </c>
      <c r="H330">
        <v>32</v>
      </c>
      <c r="I330">
        <v>31</v>
      </c>
      <c r="J330">
        <v>22</v>
      </c>
      <c r="K330">
        <v>13</v>
      </c>
      <c r="L330">
        <v>2</v>
      </c>
      <c r="M330">
        <v>15</v>
      </c>
      <c r="N330">
        <v>256.21606334841601</v>
      </c>
      <c r="O330">
        <v>259.56346153846198</v>
      </c>
      <c r="P330">
        <v>261.69183577158998</v>
      </c>
      <c r="Q330" t="s">
        <v>73</v>
      </c>
      <c r="R330" t="s">
        <v>97</v>
      </c>
      <c r="S330" t="s">
        <v>75</v>
      </c>
      <c r="T330">
        <v>5.5470707637608996</v>
      </c>
      <c r="U330">
        <v>349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1</v>
      </c>
      <c r="AC330" t="s">
        <v>83</v>
      </c>
      <c r="AD330">
        <f t="shared" si="25"/>
        <v>5</v>
      </c>
      <c r="AE330">
        <f t="shared" si="26"/>
        <v>1</v>
      </c>
      <c r="AF330">
        <f t="shared" si="27"/>
        <v>2</v>
      </c>
      <c r="AG330">
        <f t="shared" si="28"/>
        <v>2</v>
      </c>
      <c r="AJ330" t="s">
        <v>77</v>
      </c>
      <c r="AL330" t="s">
        <v>77</v>
      </c>
      <c r="AT330" t="s">
        <v>84</v>
      </c>
      <c r="AW330" t="s">
        <v>78</v>
      </c>
      <c r="AX330" t="s">
        <v>79</v>
      </c>
      <c r="BI330" t="s">
        <v>79</v>
      </c>
      <c r="BK330" t="str">
        <f t="shared" si="29"/>
        <v xml:space="preserve">Olimpiadas STEM / ESMATE_P / </v>
      </c>
    </row>
    <row r="331" spans="1:63">
      <c r="A331">
        <v>111769000956</v>
      </c>
      <c r="B331" t="s">
        <v>445</v>
      </c>
      <c r="C331" t="s">
        <v>70</v>
      </c>
      <c r="E331" t="s">
        <v>71</v>
      </c>
      <c r="F331" t="s">
        <v>101</v>
      </c>
      <c r="H331">
        <v>15</v>
      </c>
      <c r="I331">
        <v>37</v>
      </c>
      <c r="J331">
        <v>29</v>
      </c>
      <c r="K331">
        <v>16</v>
      </c>
      <c r="L331">
        <v>4</v>
      </c>
      <c r="M331">
        <v>20</v>
      </c>
      <c r="N331">
        <v>269.96923076923099</v>
      </c>
      <c r="O331">
        <v>278.77358490566002</v>
      </c>
      <c r="P331">
        <v>285.96725057121103</v>
      </c>
      <c r="Q331" t="s">
        <v>73</v>
      </c>
      <c r="R331" t="s">
        <v>94</v>
      </c>
      <c r="S331" t="s">
        <v>75</v>
      </c>
      <c r="T331">
        <v>8.8029820669944492</v>
      </c>
      <c r="U331">
        <v>230</v>
      </c>
      <c r="W331">
        <v>0</v>
      </c>
      <c r="X331">
        <v>0</v>
      </c>
      <c r="Y331">
        <v>0</v>
      </c>
      <c r="Z331">
        <v>0</v>
      </c>
      <c r="AA331">
        <v>1</v>
      </c>
      <c r="AB331">
        <v>0</v>
      </c>
      <c r="AC331" t="s">
        <v>76</v>
      </c>
      <c r="AD331">
        <f t="shared" si="25"/>
        <v>5</v>
      </c>
      <c r="AE331">
        <f t="shared" si="26"/>
        <v>0</v>
      </c>
      <c r="AF331">
        <f t="shared" si="27"/>
        <v>4</v>
      </c>
      <c r="AG331">
        <f t="shared" si="28"/>
        <v>1</v>
      </c>
      <c r="AI331" t="s">
        <v>77</v>
      </c>
      <c r="AJ331" t="s">
        <v>77</v>
      </c>
      <c r="AK331" t="s">
        <v>77</v>
      </c>
      <c r="AL331" t="s">
        <v>77</v>
      </c>
      <c r="AW331" t="s">
        <v>78</v>
      </c>
      <c r="BD331" t="s">
        <v>79</v>
      </c>
      <c r="BK331" t="str">
        <f t="shared" si="29"/>
        <v xml:space="preserve">ESMATE_P / Nuevo modelo de la media / Ruta de Acompañamiento Integral / </v>
      </c>
    </row>
    <row r="332" spans="1:63">
      <c r="A332">
        <v>111769001502</v>
      </c>
      <c r="B332" t="s">
        <v>446</v>
      </c>
      <c r="C332" t="s">
        <v>70</v>
      </c>
      <c r="E332" t="s">
        <v>71</v>
      </c>
      <c r="F332" t="s">
        <v>101</v>
      </c>
      <c r="H332">
        <v>7</v>
      </c>
      <c r="I332">
        <v>35</v>
      </c>
      <c r="J332">
        <v>21</v>
      </c>
      <c r="K332">
        <v>28</v>
      </c>
      <c r="L332">
        <v>9</v>
      </c>
      <c r="M332">
        <v>37</v>
      </c>
      <c r="N332">
        <v>288.29670329670301</v>
      </c>
      <c r="O332">
        <v>280.49450549450597</v>
      </c>
      <c r="P332">
        <v>281.96272799365602</v>
      </c>
      <c r="Q332" t="s">
        <v>89</v>
      </c>
      <c r="R332" t="s">
        <v>94</v>
      </c>
      <c r="S332" t="s">
        <v>90</v>
      </c>
      <c r="T332">
        <v>6.1788687824741304</v>
      </c>
      <c r="U332">
        <v>323</v>
      </c>
      <c r="W332">
        <v>0</v>
      </c>
      <c r="X332">
        <v>0</v>
      </c>
      <c r="Y332">
        <v>0</v>
      </c>
      <c r="Z332">
        <v>0</v>
      </c>
      <c r="AA332">
        <v>1</v>
      </c>
      <c r="AB332">
        <v>0</v>
      </c>
      <c r="AC332" t="s">
        <v>76</v>
      </c>
      <c r="AD332">
        <f t="shared" si="25"/>
        <v>5</v>
      </c>
      <c r="AE332">
        <f t="shared" si="26"/>
        <v>0</v>
      </c>
      <c r="AF332">
        <f t="shared" si="27"/>
        <v>4</v>
      </c>
      <c r="AG332">
        <f t="shared" si="28"/>
        <v>1</v>
      </c>
      <c r="AI332" t="s">
        <v>77</v>
      </c>
      <c r="AJ332" t="s">
        <v>77</v>
      </c>
      <c r="AK332" t="s">
        <v>77</v>
      </c>
      <c r="AL332" t="s">
        <v>77</v>
      </c>
      <c r="AW332" t="s">
        <v>78</v>
      </c>
      <c r="BH332" t="s">
        <v>79</v>
      </c>
      <c r="BK332" t="str">
        <f t="shared" si="29"/>
        <v xml:space="preserve">ESMATE_P / Modelo educativo bilingüe (inglés-francés) / </v>
      </c>
    </row>
    <row r="333" spans="1:63">
      <c r="A333">
        <v>111769001871</v>
      </c>
      <c r="B333" t="s">
        <v>447</v>
      </c>
      <c r="C333" t="s">
        <v>70</v>
      </c>
      <c r="E333" t="s">
        <v>71</v>
      </c>
      <c r="F333" t="s">
        <v>101</v>
      </c>
      <c r="H333">
        <v>24</v>
      </c>
      <c r="I333">
        <v>23</v>
      </c>
      <c r="J333">
        <v>27</v>
      </c>
      <c r="K333">
        <v>21</v>
      </c>
      <c r="L333">
        <v>4</v>
      </c>
      <c r="M333">
        <v>25</v>
      </c>
      <c r="N333">
        <v>265.769230769231</v>
      </c>
      <c r="O333">
        <v>264.230769230769</v>
      </c>
      <c r="P333">
        <v>272.69230769230802</v>
      </c>
      <c r="Q333" t="s">
        <v>73</v>
      </c>
      <c r="R333" t="s">
        <v>74</v>
      </c>
      <c r="S333" t="s">
        <v>75</v>
      </c>
      <c r="T333">
        <v>9.382211496419</v>
      </c>
      <c r="U333">
        <v>209</v>
      </c>
      <c r="W333">
        <v>0</v>
      </c>
      <c r="X333">
        <v>0</v>
      </c>
      <c r="Y333">
        <v>0</v>
      </c>
      <c r="Z333">
        <v>0</v>
      </c>
      <c r="AA333">
        <v>1</v>
      </c>
      <c r="AB333">
        <v>0</v>
      </c>
      <c r="AC333" t="s">
        <v>76</v>
      </c>
      <c r="AD333">
        <f t="shared" si="25"/>
        <v>5</v>
      </c>
      <c r="AE333">
        <f t="shared" si="26"/>
        <v>0</v>
      </c>
      <c r="AF333">
        <f t="shared" si="27"/>
        <v>4</v>
      </c>
      <c r="AG333">
        <f t="shared" si="28"/>
        <v>1</v>
      </c>
      <c r="AJ333" t="s">
        <v>77</v>
      </c>
      <c r="AK333" t="s">
        <v>77</v>
      </c>
      <c r="AL333" t="s">
        <v>77</v>
      </c>
      <c r="AM333" t="s">
        <v>77</v>
      </c>
      <c r="AW333" t="s">
        <v>78</v>
      </c>
      <c r="BE333" t="s">
        <v>79</v>
      </c>
      <c r="BK333" t="str">
        <f t="shared" si="29"/>
        <v xml:space="preserve">ESMATE_P / Acompañamiento diferenciado inglés / </v>
      </c>
    </row>
    <row r="334" spans="1:63">
      <c r="A334">
        <v>111769003122</v>
      </c>
      <c r="B334" t="s">
        <v>448</v>
      </c>
      <c r="C334" t="s">
        <v>70</v>
      </c>
      <c r="E334" t="s">
        <v>71</v>
      </c>
      <c r="F334" t="s">
        <v>101</v>
      </c>
      <c r="H334">
        <v>26</v>
      </c>
      <c r="I334">
        <v>37</v>
      </c>
      <c r="J334">
        <v>19</v>
      </c>
      <c r="K334">
        <v>16</v>
      </c>
      <c r="L334">
        <v>2</v>
      </c>
      <c r="M334">
        <v>18</v>
      </c>
      <c r="N334">
        <v>267.41258741258702</v>
      </c>
      <c r="O334">
        <v>265.892857142857</v>
      </c>
      <c r="P334">
        <v>272.64758497316598</v>
      </c>
      <c r="Q334" t="s">
        <v>73</v>
      </c>
      <c r="R334" t="s">
        <v>74</v>
      </c>
      <c r="S334" t="s">
        <v>75</v>
      </c>
      <c r="T334">
        <v>5.7568394545610602</v>
      </c>
      <c r="U334">
        <v>338</v>
      </c>
      <c r="V334">
        <v>111769003122</v>
      </c>
      <c r="W334">
        <v>0</v>
      </c>
      <c r="X334">
        <v>1</v>
      </c>
      <c r="Y334">
        <v>0</v>
      </c>
      <c r="Z334">
        <v>0</v>
      </c>
      <c r="AA334">
        <v>1</v>
      </c>
      <c r="AB334">
        <v>0</v>
      </c>
      <c r="AC334" t="s">
        <v>104</v>
      </c>
      <c r="AD334">
        <f t="shared" si="25"/>
        <v>5</v>
      </c>
      <c r="AE334">
        <f t="shared" si="26"/>
        <v>3</v>
      </c>
      <c r="AF334">
        <f t="shared" si="27"/>
        <v>2</v>
      </c>
      <c r="AG334">
        <f t="shared" si="28"/>
        <v>0</v>
      </c>
      <c r="AI334" t="s">
        <v>77</v>
      </c>
      <c r="AJ334" t="s">
        <v>77</v>
      </c>
      <c r="AQ334" t="s">
        <v>84</v>
      </c>
      <c r="AS334" t="s">
        <v>84</v>
      </c>
      <c r="AT334" t="s">
        <v>84</v>
      </c>
      <c r="AW334" t="s">
        <v>78</v>
      </c>
      <c r="BK334" t="str">
        <f t="shared" si="29"/>
        <v xml:space="preserve">Nivelación de aprendizajes desde la secundaria / Asistencia tránsito efectivo / Olimpiadas STEM / ESMATE_P / </v>
      </c>
    </row>
    <row r="335" spans="1:63">
      <c r="A335">
        <v>111769003360</v>
      </c>
      <c r="B335" t="s">
        <v>449</v>
      </c>
      <c r="C335" t="s">
        <v>70</v>
      </c>
      <c r="E335" t="s">
        <v>81</v>
      </c>
      <c r="F335" t="s">
        <v>101</v>
      </c>
      <c r="H335">
        <v>30</v>
      </c>
      <c r="I335">
        <v>33</v>
      </c>
      <c r="J335">
        <v>24</v>
      </c>
      <c r="K335">
        <v>10</v>
      </c>
      <c r="L335">
        <v>2</v>
      </c>
      <c r="M335">
        <v>12</v>
      </c>
      <c r="N335">
        <v>255.262177269098</v>
      </c>
      <c r="O335">
        <v>259.69457013574703</v>
      </c>
      <c r="P335">
        <v>262.301421404682</v>
      </c>
      <c r="Q335" t="s">
        <v>73</v>
      </c>
      <c r="R335" t="s">
        <v>97</v>
      </c>
      <c r="S335" t="s">
        <v>75</v>
      </c>
      <c r="T335">
        <v>8.2312974677866695</v>
      </c>
      <c r="U335">
        <v>247</v>
      </c>
      <c r="V335">
        <v>111769003360</v>
      </c>
      <c r="W335">
        <v>0</v>
      </c>
      <c r="X335">
        <v>1</v>
      </c>
      <c r="Y335">
        <v>0</v>
      </c>
      <c r="Z335">
        <v>0</v>
      </c>
      <c r="AA335">
        <v>0</v>
      </c>
      <c r="AB335">
        <v>1</v>
      </c>
      <c r="AC335" t="s">
        <v>104</v>
      </c>
      <c r="AD335">
        <f t="shared" si="25"/>
        <v>6</v>
      </c>
      <c r="AE335">
        <f t="shared" si="26"/>
        <v>3</v>
      </c>
      <c r="AF335">
        <f t="shared" si="27"/>
        <v>0</v>
      </c>
      <c r="AG335">
        <f t="shared" si="28"/>
        <v>3</v>
      </c>
      <c r="AQ335" t="s">
        <v>84</v>
      </c>
      <c r="AS335" t="s">
        <v>84</v>
      </c>
      <c r="AT335" t="s">
        <v>84</v>
      </c>
      <c r="AW335" t="s">
        <v>78</v>
      </c>
      <c r="BC335" t="s">
        <v>79</v>
      </c>
      <c r="BD335" t="s">
        <v>79</v>
      </c>
      <c r="BE335" t="s">
        <v>79</v>
      </c>
      <c r="BK335" t="str">
        <f t="shared" si="29"/>
        <v xml:space="preserve">Nivelación de aprendizajes desde la secundaria / Asistencia tránsito efectivo / Olimpiadas STEM / ESMATE_P / PFLE-ATAL / Nuevo modelo de la media / Ruta de Acompañamiento Integral / Acompañamiento diferenciado inglés / </v>
      </c>
    </row>
    <row r="336" spans="1:63">
      <c r="A336">
        <v>111769003416</v>
      </c>
      <c r="B336" t="s">
        <v>450</v>
      </c>
      <c r="C336" t="s">
        <v>70</v>
      </c>
      <c r="E336" t="s">
        <v>81</v>
      </c>
      <c r="F336" t="s">
        <v>101</v>
      </c>
      <c r="H336">
        <v>17</v>
      </c>
      <c r="I336">
        <v>41</v>
      </c>
      <c r="J336">
        <v>28</v>
      </c>
      <c r="K336">
        <v>10</v>
      </c>
      <c r="L336">
        <v>4</v>
      </c>
      <c r="M336">
        <v>14</v>
      </c>
      <c r="N336">
        <v>257.41995841995799</v>
      </c>
      <c r="O336">
        <v>265.01411432604101</v>
      </c>
      <c r="P336">
        <v>271.42889087656499</v>
      </c>
      <c r="Q336" t="s">
        <v>73</v>
      </c>
      <c r="R336" t="s">
        <v>74</v>
      </c>
      <c r="S336" t="s">
        <v>75</v>
      </c>
      <c r="T336">
        <v>6.2837706209539599</v>
      </c>
      <c r="U336">
        <v>316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1</v>
      </c>
      <c r="AC336" t="s">
        <v>83</v>
      </c>
      <c r="AD336">
        <f t="shared" si="25"/>
        <v>5</v>
      </c>
      <c r="AE336">
        <f t="shared" si="26"/>
        <v>1</v>
      </c>
      <c r="AF336">
        <f t="shared" si="27"/>
        <v>2</v>
      </c>
      <c r="AG336">
        <f t="shared" si="28"/>
        <v>2</v>
      </c>
      <c r="AJ336" t="s">
        <v>77</v>
      </c>
      <c r="AL336" t="s">
        <v>77</v>
      </c>
      <c r="AT336" t="s">
        <v>84</v>
      </c>
      <c r="AW336" t="s">
        <v>78</v>
      </c>
      <c r="BB336" t="s">
        <v>79</v>
      </c>
      <c r="BD336" t="s">
        <v>79</v>
      </c>
      <c r="BK336" t="str">
        <f t="shared" si="29"/>
        <v xml:space="preserve">Olimpiadas STEM / ESMATE_P / FORTALECIMIENTO INFANCIA / Nuevo modelo de la media / Ruta de Acompañamiento Integral / </v>
      </c>
    </row>
    <row r="337" spans="1:63">
      <c r="A337">
        <v>111769003424</v>
      </c>
      <c r="B337" t="s">
        <v>451</v>
      </c>
      <c r="C337" t="s">
        <v>70</v>
      </c>
      <c r="E337" t="s">
        <v>77</v>
      </c>
      <c r="F337" t="s">
        <v>101</v>
      </c>
      <c r="H337">
        <v>45</v>
      </c>
      <c r="I337">
        <v>35</v>
      </c>
      <c r="J337">
        <v>14</v>
      </c>
      <c r="K337">
        <v>5</v>
      </c>
      <c r="L337">
        <v>1</v>
      </c>
      <c r="M337">
        <v>6</v>
      </c>
      <c r="N337">
        <v>243.84615384615401</v>
      </c>
      <c r="O337">
        <v>245</v>
      </c>
      <c r="P337">
        <v>243.84615384615401</v>
      </c>
      <c r="Q337" t="s">
        <v>89</v>
      </c>
      <c r="R337" t="s">
        <v>150</v>
      </c>
      <c r="S337" t="s">
        <v>107</v>
      </c>
      <c r="T337">
        <v>5.1260697898655199</v>
      </c>
      <c r="U337">
        <v>358</v>
      </c>
      <c r="W337">
        <v>0</v>
      </c>
      <c r="X337">
        <v>0</v>
      </c>
      <c r="Y337">
        <v>1</v>
      </c>
      <c r="Z337">
        <v>0</v>
      </c>
      <c r="AA337">
        <v>0</v>
      </c>
      <c r="AB337">
        <v>0</v>
      </c>
      <c r="AC337" t="s">
        <v>108</v>
      </c>
      <c r="AD337">
        <f t="shared" si="25"/>
        <v>5</v>
      </c>
      <c r="AE337">
        <f t="shared" si="26"/>
        <v>2</v>
      </c>
      <c r="AF337">
        <f t="shared" si="27"/>
        <v>1</v>
      </c>
      <c r="AG337">
        <f t="shared" si="28"/>
        <v>2</v>
      </c>
      <c r="AL337" t="s">
        <v>77</v>
      </c>
      <c r="AR337" t="s">
        <v>84</v>
      </c>
      <c r="AW337" t="s">
        <v>84</v>
      </c>
      <c r="BC337" t="s">
        <v>79</v>
      </c>
      <c r="BE337" t="s">
        <v>79</v>
      </c>
      <c r="BK337" t="str">
        <f t="shared" si="29"/>
        <v xml:space="preserve">Acompáñame: Tutorías presenciales / ESMATE_P / PFLE-ATAL / Acompañamiento diferenciado inglés / </v>
      </c>
    </row>
    <row r="338" spans="1:63">
      <c r="A338">
        <v>111769004188</v>
      </c>
      <c r="B338" t="s">
        <v>452</v>
      </c>
      <c r="C338" t="s">
        <v>70</v>
      </c>
      <c r="E338" t="s">
        <v>81</v>
      </c>
      <c r="F338" t="s">
        <v>101</v>
      </c>
      <c r="H338">
        <v>38</v>
      </c>
      <c r="I338">
        <v>37</v>
      </c>
      <c r="J338">
        <v>22</v>
      </c>
      <c r="K338">
        <v>3</v>
      </c>
      <c r="L338">
        <v>0</v>
      </c>
      <c r="M338">
        <v>3</v>
      </c>
      <c r="N338">
        <v>247.99331103678901</v>
      </c>
      <c r="O338">
        <v>255.23703041144901</v>
      </c>
      <c r="P338">
        <v>251.60983346550401</v>
      </c>
      <c r="Q338" t="s">
        <v>89</v>
      </c>
      <c r="R338" t="s">
        <v>102</v>
      </c>
      <c r="S338" t="s">
        <v>107</v>
      </c>
      <c r="T338">
        <v>6.05340135734449</v>
      </c>
      <c r="U338">
        <v>327</v>
      </c>
      <c r="W338">
        <v>0</v>
      </c>
      <c r="X338">
        <v>0</v>
      </c>
      <c r="Y338">
        <v>0</v>
      </c>
      <c r="Z338">
        <v>1</v>
      </c>
      <c r="AA338">
        <v>0</v>
      </c>
      <c r="AB338">
        <v>0</v>
      </c>
      <c r="AC338" t="s">
        <v>98</v>
      </c>
      <c r="AD338">
        <f t="shared" si="25"/>
        <v>5</v>
      </c>
      <c r="AE338">
        <f t="shared" si="26"/>
        <v>3</v>
      </c>
      <c r="AF338">
        <f t="shared" si="27"/>
        <v>0</v>
      </c>
      <c r="AG338">
        <f t="shared" si="28"/>
        <v>2</v>
      </c>
      <c r="AO338" t="s">
        <v>84</v>
      </c>
      <c r="AP338" t="s">
        <v>84</v>
      </c>
      <c r="AT338" t="s">
        <v>84</v>
      </c>
      <c r="AW338" t="s">
        <v>78</v>
      </c>
      <c r="BC338" t="s">
        <v>79</v>
      </c>
      <c r="BD338" t="s">
        <v>79</v>
      </c>
      <c r="BK338" t="str">
        <f t="shared" si="29"/>
        <v xml:space="preserve">Ambientes Virtuales para el Aprendizaje  de la Matemáticas (IA o Plataformas) / Manuales de lectura (4°-8°) / Olimpiadas STEM / ESMATE_P / PFLE-ATAL / Nuevo modelo de la media / Ruta de Acompañamiento Integral / </v>
      </c>
    </row>
    <row r="339" spans="1:63">
      <c r="A339">
        <v>111848002662</v>
      </c>
      <c r="B339" t="s">
        <v>453</v>
      </c>
      <c r="C339" t="s">
        <v>70</v>
      </c>
      <c r="E339" t="s">
        <v>71</v>
      </c>
      <c r="F339" t="s">
        <v>86</v>
      </c>
      <c r="H339">
        <v>21</v>
      </c>
      <c r="I339">
        <v>40</v>
      </c>
      <c r="J339">
        <v>25</v>
      </c>
      <c r="K339">
        <v>12</v>
      </c>
      <c r="L339">
        <v>3</v>
      </c>
      <c r="M339">
        <v>15</v>
      </c>
      <c r="N339">
        <v>271.98244708311802</v>
      </c>
      <c r="O339">
        <v>265.464615384615</v>
      </c>
      <c r="P339">
        <v>275.95176010430202</v>
      </c>
      <c r="Q339" t="s">
        <v>73</v>
      </c>
      <c r="R339" t="s">
        <v>74</v>
      </c>
      <c r="S339" t="s">
        <v>75</v>
      </c>
      <c r="T339">
        <v>9.0484783939241407</v>
      </c>
      <c r="U339">
        <v>221</v>
      </c>
      <c r="W339">
        <v>0</v>
      </c>
      <c r="X339">
        <v>0</v>
      </c>
      <c r="Y339">
        <v>0</v>
      </c>
      <c r="Z339">
        <v>0</v>
      </c>
      <c r="AA339">
        <v>1</v>
      </c>
      <c r="AB339">
        <v>0</v>
      </c>
      <c r="AC339" t="s">
        <v>76</v>
      </c>
      <c r="AD339">
        <f t="shared" si="25"/>
        <v>5</v>
      </c>
      <c r="AE339">
        <f t="shared" si="26"/>
        <v>0</v>
      </c>
      <c r="AF339">
        <f t="shared" si="27"/>
        <v>4</v>
      </c>
      <c r="AG339">
        <f t="shared" si="28"/>
        <v>1</v>
      </c>
      <c r="AI339" t="s">
        <v>77</v>
      </c>
      <c r="AJ339" t="s">
        <v>77</v>
      </c>
      <c r="AK339" t="s">
        <v>77</v>
      </c>
      <c r="AM339" t="s">
        <v>77</v>
      </c>
      <c r="AW339" t="s">
        <v>78</v>
      </c>
      <c r="BE339" t="s">
        <v>79</v>
      </c>
      <c r="BK339" t="str">
        <f t="shared" si="29"/>
        <v xml:space="preserve">ESMATE_P / Acompañamiento diferenciado inglés / </v>
      </c>
    </row>
    <row r="340" spans="1:63">
      <c r="A340">
        <v>111848002671</v>
      </c>
      <c r="B340" t="s">
        <v>454</v>
      </c>
      <c r="C340" t="s">
        <v>70</v>
      </c>
      <c r="E340" t="s">
        <v>81</v>
      </c>
      <c r="F340" t="s">
        <v>86</v>
      </c>
      <c r="H340">
        <v>31</v>
      </c>
      <c r="I340">
        <v>36</v>
      </c>
      <c r="J340">
        <v>21</v>
      </c>
      <c r="K340">
        <v>9</v>
      </c>
      <c r="L340">
        <v>3</v>
      </c>
      <c r="M340">
        <v>12</v>
      </c>
      <c r="N340">
        <v>255.769230769231</v>
      </c>
      <c r="O340">
        <v>252.69230769230799</v>
      </c>
      <c r="P340">
        <v>260.769230769231</v>
      </c>
      <c r="Q340" t="s">
        <v>73</v>
      </c>
      <c r="R340" t="s">
        <v>97</v>
      </c>
      <c r="S340" t="s">
        <v>75</v>
      </c>
      <c r="T340">
        <v>3.8069759267145802</v>
      </c>
      <c r="U340">
        <v>375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1</v>
      </c>
      <c r="AC340" t="s">
        <v>83</v>
      </c>
      <c r="AD340">
        <f t="shared" si="25"/>
        <v>5</v>
      </c>
      <c r="AE340">
        <f t="shared" si="26"/>
        <v>1</v>
      </c>
      <c r="AF340">
        <f t="shared" si="27"/>
        <v>2</v>
      </c>
      <c r="AG340">
        <f t="shared" si="28"/>
        <v>2</v>
      </c>
      <c r="AJ340" t="s">
        <v>77</v>
      </c>
      <c r="AM340" t="s">
        <v>77</v>
      </c>
      <c r="AT340" t="s">
        <v>84</v>
      </c>
      <c r="AW340" t="s">
        <v>78</v>
      </c>
      <c r="BC340" t="s">
        <v>79</v>
      </c>
      <c r="BD340" t="s">
        <v>79</v>
      </c>
      <c r="BK340" t="str">
        <f t="shared" si="29"/>
        <v xml:space="preserve">Olimpiadas STEM / ESMATE_P / PFLE-ATAL / Nuevo modelo de la media / Ruta de Acompañamiento Integral / </v>
      </c>
    </row>
    <row r="341" spans="1:63">
      <c r="A341">
        <v>111848002689</v>
      </c>
      <c r="B341" t="s">
        <v>455</v>
      </c>
      <c r="C341" t="s">
        <v>70</v>
      </c>
      <c r="E341" t="s">
        <v>81</v>
      </c>
      <c r="F341" t="s">
        <v>86</v>
      </c>
      <c r="H341">
        <v>34</v>
      </c>
      <c r="I341">
        <v>40</v>
      </c>
      <c r="J341">
        <v>17</v>
      </c>
      <c r="K341">
        <v>8</v>
      </c>
      <c r="L341">
        <v>1</v>
      </c>
      <c r="M341">
        <v>9</v>
      </c>
      <c r="N341">
        <v>261.94183864915601</v>
      </c>
      <c r="O341">
        <v>250.06203473945399</v>
      </c>
      <c r="P341">
        <v>264.56043956043999</v>
      </c>
      <c r="Q341" t="s">
        <v>73</v>
      </c>
      <c r="R341" t="s">
        <v>97</v>
      </c>
      <c r="S341" t="s">
        <v>75</v>
      </c>
      <c r="T341">
        <v>6.3341016477958298</v>
      </c>
      <c r="U341">
        <v>310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1</v>
      </c>
      <c r="AC341" t="s">
        <v>83</v>
      </c>
      <c r="AD341">
        <f t="shared" si="25"/>
        <v>5</v>
      </c>
      <c r="AE341">
        <f t="shared" si="26"/>
        <v>1</v>
      </c>
      <c r="AF341">
        <f t="shared" si="27"/>
        <v>0</v>
      </c>
      <c r="AG341">
        <f t="shared" si="28"/>
        <v>4</v>
      </c>
      <c r="AO341" t="s">
        <v>84</v>
      </c>
      <c r="AW341" t="s">
        <v>78</v>
      </c>
      <c r="BA341" t="s">
        <v>79</v>
      </c>
      <c r="BC341" t="s">
        <v>79</v>
      </c>
      <c r="BE341" t="s">
        <v>79</v>
      </c>
      <c r="BG341" t="s">
        <v>79</v>
      </c>
      <c r="BK341" t="str">
        <f t="shared" si="29"/>
        <v xml:space="preserve">Ambientes Virtuales para el Aprendizaje  de la Matemáticas (IA o Plataformas) / ESMATE_P / NIDOS -  FORTALECIMIENTO  / PFLE-ATAL / Acompañamiento diferenciado inglés / Portugués / </v>
      </c>
    </row>
    <row r="342" spans="1:63">
      <c r="A342">
        <v>111848003031</v>
      </c>
      <c r="B342" t="s">
        <v>456</v>
      </c>
      <c r="C342" t="s">
        <v>70</v>
      </c>
      <c r="E342" t="s">
        <v>81</v>
      </c>
      <c r="F342" t="s">
        <v>86</v>
      </c>
      <c r="H342">
        <v>41</v>
      </c>
      <c r="I342">
        <v>28</v>
      </c>
      <c r="J342">
        <v>20</v>
      </c>
      <c r="K342">
        <v>9</v>
      </c>
      <c r="L342">
        <v>1</v>
      </c>
      <c r="M342">
        <v>10</v>
      </c>
      <c r="N342">
        <v>254.61538461538501</v>
      </c>
      <c r="O342">
        <v>251.538461538462</v>
      </c>
      <c r="P342">
        <v>249.61538461538501</v>
      </c>
      <c r="Q342" t="s">
        <v>93</v>
      </c>
      <c r="R342" t="s">
        <v>102</v>
      </c>
      <c r="S342" t="s">
        <v>107</v>
      </c>
      <c r="T342">
        <v>5.66428169767042</v>
      </c>
      <c r="U342">
        <v>344</v>
      </c>
      <c r="W342">
        <v>0</v>
      </c>
      <c r="X342">
        <v>0</v>
      </c>
      <c r="Y342">
        <v>0</v>
      </c>
      <c r="Z342">
        <v>1</v>
      </c>
      <c r="AA342">
        <v>0</v>
      </c>
      <c r="AB342">
        <v>0</v>
      </c>
      <c r="AC342" t="s">
        <v>98</v>
      </c>
      <c r="AD342">
        <f t="shared" si="25"/>
        <v>5</v>
      </c>
      <c r="AE342">
        <f t="shared" si="26"/>
        <v>3</v>
      </c>
      <c r="AF342">
        <f t="shared" si="27"/>
        <v>0</v>
      </c>
      <c r="AG342">
        <f t="shared" si="28"/>
        <v>2</v>
      </c>
      <c r="AO342" t="s">
        <v>84</v>
      </c>
      <c r="AP342" t="s">
        <v>84</v>
      </c>
      <c r="AT342" t="s">
        <v>84</v>
      </c>
      <c r="AW342" t="s">
        <v>78</v>
      </c>
      <c r="BB342" t="s">
        <v>79</v>
      </c>
      <c r="BC342" t="s">
        <v>79</v>
      </c>
      <c r="BK342" t="str">
        <f t="shared" si="29"/>
        <v xml:space="preserve">Ambientes Virtuales para el Aprendizaje  de la Matemáticas (IA o Plataformas) / Manuales de lectura (4°-8°) / Olimpiadas STEM / ESMATE_P / FORTALECIMIENTO INFANCIA / PFLE-ATAL / </v>
      </c>
    </row>
    <row r="343" spans="1:63">
      <c r="A343">
        <v>111848003910</v>
      </c>
      <c r="B343" t="s">
        <v>432</v>
      </c>
      <c r="C343" t="s">
        <v>70</v>
      </c>
      <c r="E343" t="s">
        <v>81</v>
      </c>
      <c r="F343" t="s">
        <v>86</v>
      </c>
      <c r="H343">
        <v>39</v>
      </c>
      <c r="I343">
        <v>27</v>
      </c>
      <c r="J343">
        <v>27</v>
      </c>
      <c r="K343">
        <v>5</v>
      </c>
      <c r="L343">
        <v>2</v>
      </c>
      <c r="M343">
        <v>7</v>
      </c>
      <c r="N343">
        <v>247.69230769230799</v>
      </c>
      <c r="O343">
        <v>253.07692307692301</v>
      </c>
      <c r="P343">
        <v>247.30769230769201</v>
      </c>
      <c r="Q343" t="s">
        <v>89</v>
      </c>
      <c r="R343" t="s">
        <v>102</v>
      </c>
      <c r="S343" t="s">
        <v>107</v>
      </c>
      <c r="T343">
        <v>11.9018886130069</v>
      </c>
      <c r="U343">
        <v>112</v>
      </c>
      <c r="W343">
        <v>0</v>
      </c>
      <c r="X343">
        <v>0</v>
      </c>
      <c r="Y343">
        <v>0</v>
      </c>
      <c r="Z343">
        <v>1</v>
      </c>
      <c r="AA343">
        <v>0</v>
      </c>
      <c r="AB343">
        <v>0</v>
      </c>
      <c r="AC343" t="s">
        <v>98</v>
      </c>
      <c r="AD343">
        <f t="shared" si="25"/>
        <v>5</v>
      </c>
      <c r="AE343">
        <f t="shared" si="26"/>
        <v>2</v>
      </c>
      <c r="AF343">
        <f t="shared" si="27"/>
        <v>1</v>
      </c>
      <c r="AG343">
        <f t="shared" si="28"/>
        <v>2</v>
      </c>
      <c r="AM343" t="s">
        <v>77</v>
      </c>
      <c r="AO343" t="s">
        <v>84</v>
      </c>
      <c r="AT343" t="s">
        <v>84</v>
      </c>
      <c r="AW343" t="s">
        <v>78</v>
      </c>
      <c r="BC343" t="s">
        <v>79</v>
      </c>
      <c r="BE343" t="s">
        <v>79</v>
      </c>
      <c r="BK343" t="str">
        <f t="shared" si="29"/>
        <v xml:space="preserve">Ambientes Virtuales para el Aprendizaje  de la Matemáticas (IA o Plataformas) / Olimpiadas STEM / ESMATE_P / PFLE-ATAL / Acompañamiento diferenciado inglés / </v>
      </c>
    </row>
    <row r="344" spans="1:63">
      <c r="A344">
        <v>111850000740</v>
      </c>
      <c r="B344" t="s">
        <v>457</v>
      </c>
      <c r="C344" t="s">
        <v>70</v>
      </c>
      <c r="E344" t="s">
        <v>81</v>
      </c>
      <c r="F344" t="s">
        <v>182</v>
      </c>
      <c r="H344">
        <v>43</v>
      </c>
      <c r="I344">
        <v>36</v>
      </c>
      <c r="J344">
        <v>18</v>
      </c>
      <c r="K344">
        <v>3</v>
      </c>
      <c r="L344">
        <v>0</v>
      </c>
      <c r="M344">
        <v>3</v>
      </c>
      <c r="N344">
        <v>258.82478632478598</v>
      </c>
      <c r="O344">
        <v>255.80971659919001</v>
      </c>
      <c r="P344">
        <v>262.37593052109202</v>
      </c>
      <c r="Q344" t="s">
        <v>73</v>
      </c>
      <c r="R344" t="s">
        <v>97</v>
      </c>
      <c r="S344" t="s">
        <v>75</v>
      </c>
      <c r="T344">
        <v>8.5237106340052406</v>
      </c>
      <c r="U344">
        <v>236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1</v>
      </c>
      <c r="AC344" t="s">
        <v>83</v>
      </c>
      <c r="AD344">
        <f t="shared" si="25"/>
        <v>5</v>
      </c>
      <c r="AE344">
        <f t="shared" si="26"/>
        <v>1</v>
      </c>
      <c r="AF344">
        <f t="shared" si="27"/>
        <v>1</v>
      </c>
      <c r="AG344">
        <f t="shared" si="28"/>
        <v>3</v>
      </c>
      <c r="AM344" t="s">
        <v>77</v>
      </c>
      <c r="AO344" t="s">
        <v>84</v>
      </c>
      <c r="AY344" t="s">
        <v>79</v>
      </c>
      <c r="BC344" t="s">
        <v>79</v>
      </c>
      <c r="BE344" t="s">
        <v>79</v>
      </c>
      <c r="BK344" t="str">
        <f t="shared" si="29"/>
        <v xml:space="preserve">Ambientes Virtuales para el Aprendizaje  de la Matemáticas (IA o Plataformas) / PFLE-ATAL / Acompañamiento diferenciado inglés / </v>
      </c>
    </row>
    <row r="345" spans="1:63">
      <c r="A345">
        <v>111850001380</v>
      </c>
      <c r="B345" t="s">
        <v>458</v>
      </c>
      <c r="C345" t="s">
        <v>70</v>
      </c>
      <c r="E345" t="s">
        <v>81</v>
      </c>
      <c r="F345" t="s">
        <v>182</v>
      </c>
      <c r="H345">
        <v>17</v>
      </c>
      <c r="I345">
        <v>41</v>
      </c>
      <c r="J345">
        <v>24</v>
      </c>
      <c r="K345">
        <v>15</v>
      </c>
      <c r="L345">
        <v>2</v>
      </c>
      <c r="M345">
        <v>17</v>
      </c>
      <c r="N345">
        <v>255.769230769231</v>
      </c>
      <c r="O345">
        <v>246.15384615384599</v>
      </c>
      <c r="P345">
        <v>275.769230769231</v>
      </c>
      <c r="Q345" t="s">
        <v>73</v>
      </c>
      <c r="R345" t="s">
        <v>74</v>
      </c>
      <c r="S345" t="s">
        <v>75</v>
      </c>
      <c r="T345">
        <v>14.216226991658599</v>
      </c>
      <c r="U345">
        <v>63</v>
      </c>
      <c r="W345">
        <v>1</v>
      </c>
      <c r="X345">
        <v>0</v>
      </c>
      <c r="Y345">
        <v>0</v>
      </c>
      <c r="Z345">
        <v>0</v>
      </c>
      <c r="AA345">
        <v>0</v>
      </c>
      <c r="AB345">
        <v>1</v>
      </c>
      <c r="AC345" t="s">
        <v>110</v>
      </c>
      <c r="AD345">
        <f t="shared" si="25"/>
        <v>3</v>
      </c>
      <c r="AE345">
        <f t="shared" si="26"/>
        <v>0</v>
      </c>
      <c r="AF345">
        <f t="shared" si="27"/>
        <v>1</v>
      </c>
      <c r="AG345">
        <f t="shared" si="28"/>
        <v>2</v>
      </c>
      <c r="AK345" t="s">
        <v>77</v>
      </c>
      <c r="AW345" t="s">
        <v>78</v>
      </c>
      <c r="BC345" t="s">
        <v>79</v>
      </c>
      <c r="BE345" t="s">
        <v>79</v>
      </c>
      <c r="BK345" t="str">
        <f t="shared" si="29"/>
        <v xml:space="preserve">ESMATE_P / PFLE-ATAL / Acompañamiento diferenciado inglés / </v>
      </c>
    </row>
    <row r="346" spans="1:63">
      <c r="A346">
        <v>111850001428</v>
      </c>
      <c r="B346" t="s">
        <v>459</v>
      </c>
      <c r="C346" t="s">
        <v>70</v>
      </c>
      <c r="E346" t="s">
        <v>81</v>
      </c>
      <c r="F346" t="s">
        <v>182</v>
      </c>
      <c r="H346">
        <v>46</v>
      </c>
      <c r="I346">
        <v>31</v>
      </c>
      <c r="J346">
        <v>15</v>
      </c>
      <c r="K346">
        <v>6</v>
      </c>
      <c r="L346">
        <v>2</v>
      </c>
      <c r="M346">
        <v>8</v>
      </c>
      <c r="N346">
        <v>246.46449704142</v>
      </c>
      <c r="O346">
        <v>247.24852071005901</v>
      </c>
      <c r="P346">
        <v>253.24175824175799</v>
      </c>
      <c r="Q346" t="s">
        <v>73</v>
      </c>
      <c r="R346" t="s">
        <v>102</v>
      </c>
      <c r="S346" t="s">
        <v>103</v>
      </c>
      <c r="T346">
        <v>22.494012911946701</v>
      </c>
      <c r="U346">
        <v>9</v>
      </c>
      <c r="W346">
        <v>1</v>
      </c>
      <c r="X346">
        <v>0</v>
      </c>
      <c r="Y346">
        <v>0</v>
      </c>
      <c r="Z346">
        <v>1</v>
      </c>
      <c r="AA346">
        <v>0</v>
      </c>
      <c r="AB346">
        <v>0</v>
      </c>
      <c r="AC346" t="s">
        <v>110</v>
      </c>
      <c r="AD346">
        <f t="shared" si="25"/>
        <v>3</v>
      </c>
      <c r="AE346">
        <f t="shared" si="26"/>
        <v>0</v>
      </c>
      <c r="AF346">
        <f t="shared" si="27"/>
        <v>1</v>
      </c>
      <c r="AG346">
        <f t="shared" si="28"/>
        <v>2</v>
      </c>
      <c r="AK346" t="s">
        <v>77</v>
      </c>
      <c r="AW346" t="s">
        <v>78</v>
      </c>
      <c r="BC346" t="s">
        <v>79</v>
      </c>
      <c r="BD346" t="s">
        <v>79</v>
      </c>
      <c r="BK346" t="str">
        <f t="shared" si="29"/>
        <v xml:space="preserve">ESMATE_P / PFLE-ATAL / Nuevo modelo de la media / Ruta de Acompañamiento Integral / </v>
      </c>
    </row>
    <row r="347" spans="1:63">
      <c r="A347">
        <v>111850001461</v>
      </c>
      <c r="B347" t="s">
        <v>460</v>
      </c>
      <c r="C347" t="s">
        <v>70</v>
      </c>
      <c r="E347" t="s">
        <v>77</v>
      </c>
      <c r="F347" t="s">
        <v>182</v>
      </c>
      <c r="H347">
        <v>43</v>
      </c>
      <c r="I347">
        <v>48</v>
      </c>
      <c r="J347">
        <v>9</v>
      </c>
      <c r="K347">
        <v>0</v>
      </c>
      <c r="L347">
        <v>0</v>
      </c>
      <c r="M347">
        <v>0</v>
      </c>
      <c r="N347">
        <v>239.94983277591999</v>
      </c>
      <c r="O347">
        <v>236.88729874776399</v>
      </c>
      <c r="P347">
        <v>246.51223776223799</v>
      </c>
      <c r="Q347" t="s">
        <v>73</v>
      </c>
      <c r="R347" t="s">
        <v>102</v>
      </c>
      <c r="S347" t="s">
        <v>103</v>
      </c>
      <c r="T347">
        <v>9.1926033747634399</v>
      </c>
      <c r="U347">
        <v>215</v>
      </c>
      <c r="W347">
        <v>0</v>
      </c>
      <c r="X347">
        <v>0</v>
      </c>
      <c r="Y347">
        <v>1</v>
      </c>
      <c r="Z347">
        <v>0</v>
      </c>
      <c r="AA347">
        <v>0</v>
      </c>
      <c r="AB347">
        <v>0</v>
      </c>
      <c r="AC347" t="s">
        <v>108</v>
      </c>
      <c r="AD347">
        <f t="shared" si="25"/>
        <v>5</v>
      </c>
      <c r="AE347">
        <f t="shared" si="26"/>
        <v>3</v>
      </c>
      <c r="AF347">
        <f t="shared" si="27"/>
        <v>1</v>
      </c>
      <c r="AG347">
        <f t="shared" si="28"/>
        <v>1</v>
      </c>
      <c r="AM347" t="s">
        <v>77</v>
      </c>
      <c r="AN347" t="s">
        <v>84</v>
      </c>
      <c r="AR347" t="s">
        <v>84</v>
      </c>
      <c r="AW347" t="s">
        <v>84</v>
      </c>
      <c r="BC347" t="s">
        <v>79</v>
      </c>
      <c r="BK347" t="str">
        <f t="shared" si="29"/>
        <v xml:space="preserve">ENAD - Enseñar en el Nivel Adecuado / Acompáñame: Tutorías presenciales / ESMATE_P / PFLE-ATAL / </v>
      </c>
    </row>
    <row r="348" spans="1:63">
      <c r="A348">
        <v>111850001576</v>
      </c>
      <c r="B348" t="s">
        <v>461</v>
      </c>
      <c r="C348" t="s">
        <v>70</v>
      </c>
      <c r="E348" t="s">
        <v>81</v>
      </c>
      <c r="F348" t="s">
        <v>182</v>
      </c>
      <c r="H348">
        <v>35</v>
      </c>
      <c r="I348">
        <v>44</v>
      </c>
      <c r="J348">
        <v>19</v>
      </c>
      <c r="K348">
        <v>2</v>
      </c>
      <c r="L348">
        <v>0</v>
      </c>
      <c r="M348">
        <v>2</v>
      </c>
      <c r="N348">
        <v>247.69230769230799</v>
      </c>
      <c r="O348">
        <v>252.30769230769201</v>
      </c>
      <c r="P348">
        <v>251.538461538462</v>
      </c>
      <c r="Q348" t="s">
        <v>89</v>
      </c>
      <c r="R348" t="s">
        <v>102</v>
      </c>
      <c r="S348" t="s">
        <v>107</v>
      </c>
      <c r="T348">
        <v>14.0083302066696</v>
      </c>
      <c r="U348">
        <v>65</v>
      </c>
      <c r="W348">
        <v>1</v>
      </c>
      <c r="X348">
        <v>0</v>
      </c>
      <c r="Y348">
        <v>0</v>
      </c>
      <c r="Z348">
        <v>1</v>
      </c>
      <c r="AA348">
        <v>0</v>
      </c>
      <c r="AB348">
        <v>0</v>
      </c>
      <c r="AC348" t="s">
        <v>110</v>
      </c>
      <c r="AD348">
        <f t="shared" si="25"/>
        <v>3</v>
      </c>
      <c r="AE348">
        <f t="shared" si="26"/>
        <v>0</v>
      </c>
      <c r="AF348">
        <f t="shared" si="27"/>
        <v>1</v>
      </c>
      <c r="AG348">
        <f t="shared" si="28"/>
        <v>2</v>
      </c>
      <c r="AL348" t="s">
        <v>77</v>
      </c>
      <c r="AW348" t="s">
        <v>78</v>
      </c>
      <c r="BC348" t="s">
        <v>79</v>
      </c>
      <c r="BE348" t="s">
        <v>79</v>
      </c>
      <c r="BK348" t="str">
        <f t="shared" si="29"/>
        <v xml:space="preserve">ESMATE_P / PFLE-ATAL / Acompañamiento diferenciado inglés / </v>
      </c>
    </row>
    <row r="349" spans="1:63">
      <c r="A349">
        <v>211001027485</v>
      </c>
      <c r="B349" t="s">
        <v>462</v>
      </c>
      <c r="C349" t="s">
        <v>70</v>
      </c>
      <c r="E349" t="s">
        <v>77</v>
      </c>
      <c r="F349" t="s">
        <v>119</v>
      </c>
      <c r="H349">
        <v>47</v>
      </c>
      <c r="I349">
        <v>47</v>
      </c>
      <c r="J349">
        <v>6</v>
      </c>
      <c r="K349">
        <v>0</v>
      </c>
      <c r="L349">
        <v>0</v>
      </c>
      <c r="M349">
        <v>0</v>
      </c>
      <c r="N349">
        <v>244.61538461538501</v>
      </c>
      <c r="O349">
        <v>236.538461538462</v>
      </c>
      <c r="P349">
        <v>226.92307692307699</v>
      </c>
      <c r="Q349" t="s">
        <v>93</v>
      </c>
      <c r="R349" t="s">
        <v>150</v>
      </c>
      <c r="S349" t="s">
        <v>107</v>
      </c>
      <c r="T349">
        <v>26.027251875034199</v>
      </c>
      <c r="U349">
        <v>2</v>
      </c>
      <c r="V349">
        <v>211001027485</v>
      </c>
      <c r="W349">
        <v>1</v>
      </c>
      <c r="X349">
        <v>1</v>
      </c>
      <c r="Y349">
        <v>1</v>
      </c>
      <c r="Z349">
        <v>0</v>
      </c>
      <c r="AA349">
        <v>0</v>
      </c>
      <c r="AB349">
        <v>0</v>
      </c>
      <c r="AC349" t="s">
        <v>110</v>
      </c>
      <c r="AD349">
        <f t="shared" si="25"/>
        <v>3</v>
      </c>
      <c r="AE349">
        <f t="shared" si="26"/>
        <v>1</v>
      </c>
      <c r="AF349">
        <f t="shared" si="27"/>
        <v>1</v>
      </c>
      <c r="AG349">
        <f t="shared" si="28"/>
        <v>1</v>
      </c>
      <c r="AL349" t="s">
        <v>77</v>
      </c>
      <c r="AT349" t="s">
        <v>84</v>
      </c>
      <c r="AW349" t="s">
        <v>78</v>
      </c>
      <c r="BI349" t="s">
        <v>79</v>
      </c>
      <c r="BK349" t="str">
        <f t="shared" si="29"/>
        <v xml:space="preserve">Olimpiadas STEM / ESMATE_P / </v>
      </c>
    </row>
    <row r="350" spans="1:63">
      <c r="A350">
        <v>211001032501</v>
      </c>
      <c r="B350" t="s">
        <v>463</v>
      </c>
      <c r="C350" t="s">
        <v>70</v>
      </c>
      <c r="E350" t="s">
        <v>81</v>
      </c>
      <c r="F350" t="s">
        <v>182</v>
      </c>
      <c r="H350">
        <v>43</v>
      </c>
      <c r="I350">
        <v>27</v>
      </c>
      <c r="J350">
        <v>27</v>
      </c>
      <c r="K350">
        <v>3</v>
      </c>
      <c r="L350">
        <v>0</v>
      </c>
      <c r="M350">
        <v>3</v>
      </c>
      <c r="N350">
        <v>246.15384615384599</v>
      </c>
      <c r="O350">
        <v>256.538461538462</v>
      </c>
      <c r="P350">
        <v>266.538461538462</v>
      </c>
      <c r="Q350" t="s">
        <v>73</v>
      </c>
      <c r="R350" t="s">
        <v>97</v>
      </c>
      <c r="S350" t="s">
        <v>75</v>
      </c>
      <c r="T350">
        <v>16.068934771037501</v>
      </c>
      <c r="U350">
        <v>37</v>
      </c>
      <c r="W350">
        <v>1</v>
      </c>
      <c r="X350">
        <v>0</v>
      </c>
      <c r="Y350">
        <v>0</v>
      </c>
      <c r="Z350">
        <v>0</v>
      </c>
      <c r="AA350">
        <v>0</v>
      </c>
      <c r="AB350">
        <v>1</v>
      </c>
      <c r="AC350" t="s">
        <v>110</v>
      </c>
      <c r="AD350">
        <f t="shared" si="25"/>
        <v>5</v>
      </c>
      <c r="AE350">
        <f t="shared" si="26"/>
        <v>0</v>
      </c>
      <c r="AF350">
        <f t="shared" si="27"/>
        <v>1</v>
      </c>
      <c r="AG350">
        <f t="shared" si="28"/>
        <v>4</v>
      </c>
      <c r="AM350" t="s">
        <v>77</v>
      </c>
      <c r="AY350" t="s">
        <v>79</v>
      </c>
      <c r="BB350" t="s">
        <v>79</v>
      </c>
      <c r="BC350" t="s">
        <v>79</v>
      </c>
      <c r="BE350" t="s">
        <v>79</v>
      </c>
      <c r="BK350" t="str">
        <f t="shared" si="29"/>
        <v xml:space="preserve">FORTALECIMIENTO INFANCIA / PFLE-ATAL / Acompañamiento diferenciado inglés / </v>
      </c>
    </row>
    <row r="351" spans="1:63">
      <c r="A351">
        <v>211001076346</v>
      </c>
      <c r="B351" t="s">
        <v>464</v>
      </c>
      <c r="C351" t="s">
        <v>70</v>
      </c>
      <c r="E351" t="s">
        <v>77</v>
      </c>
      <c r="F351" t="s">
        <v>465</v>
      </c>
      <c r="H351">
        <v>17</v>
      </c>
      <c r="I351">
        <v>67</v>
      </c>
      <c r="J351">
        <v>17</v>
      </c>
      <c r="K351">
        <v>0</v>
      </c>
      <c r="L351">
        <v>0</v>
      </c>
      <c r="M351">
        <v>0</v>
      </c>
      <c r="N351">
        <v>222.69230769230799</v>
      </c>
      <c r="O351">
        <v>244.230769230769</v>
      </c>
      <c r="P351">
        <v>269.230769230769</v>
      </c>
      <c r="Q351" t="s">
        <v>73</v>
      </c>
      <c r="R351" t="s">
        <v>74</v>
      </c>
      <c r="S351" t="s">
        <v>75</v>
      </c>
      <c r="T351">
        <v>5.97677382335098</v>
      </c>
      <c r="U351">
        <v>331</v>
      </c>
      <c r="W351">
        <v>0</v>
      </c>
      <c r="X351">
        <v>0</v>
      </c>
      <c r="Y351">
        <v>1</v>
      </c>
      <c r="Z351">
        <v>0</v>
      </c>
      <c r="AA351">
        <v>0</v>
      </c>
      <c r="AB351">
        <v>0</v>
      </c>
      <c r="AC351" t="s">
        <v>108</v>
      </c>
      <c r="AD351">
        <f t="shared" si="25"/>
        <v>5</v>
      </c>
      <c r="AE351">
        <f t="shared" si="26"/>
        <v>2</v>
      </c>
      <c r="AF351">
        <f t="shared" si="27"/>
        <v>0</v>
      </c>
      <c r="AG351">
        <f t="shared" si="28"/>
        <v>3</v>
      </c>
      <c r="AR351" t="s">
        <v>84</v>
      </c>
      <c r="AW351" t="s">
        <v>84</v>
      </c>
      <c r="BB351" t="s">
        <v>79</v>
      </c>
      <c r="BC351" t="s">
        <v>79</v>
      </c>
      <c r="BI351" t="s">
        <v>79</v>
      </c>
      <c r="BK351" t="str">
        <f t="shared" si="29"/>
        <v xml:space="preserve">Acompáñame: Tutorías presenciales / ESMATE_P / FORTALECIMIENTO INFANCIA / PFLE-ATAL / </v>
      </c>
    </row>
    <row r="352" spans="1:63">
      <c r="A352">
        <v>211001076958</v>
      </c>
      <c r="B352" t="s">
        <v>466</v>
      </c>
      <c r="C352" t="s">
        <v>70</v>
      </c>
      <c r="E352" t="s">
        <v>81</v>
      </c>
      <c r="F352" t="s">
        <v>106</v>
      </c>
      <c r="H352">
        <v>32</v>
      </c>
      <c r="I352">
        <v>44</v>
      </c>
      <c r="J352">
        <v>16</v>
      </c>
      <c r="K352">
        <v>7</v>
      </c>
      <c r="L352">
        <v>1</v>
      </c>
      <c r="M352">
        <v>8</v>
      </c>
      <c r="N352">
        <v>259.57390648567099</v>
      </c>
      <c r="O352">
        <v>267.35466823253103</v>
      </c>
      <c r="P352">
        <v>262.12087912087901</v>
      </c>
      <c r="Q352" t="s">
        <v>89</v>
      </c>
      <c r="R352" t="s">
        <v>97</v>
      </c>
      <c r="S352" t="s">
        <v>90</v>
      </c>
      <c r="T352">
        <v>5.5919111461225697</v>
      </c>
      <c r="U352">
        <v>347</v>
      </c>
      <c r="W352">
        <v>0</v>
      </c>
      <c r="X352">
        <v>0</v>
      </c>
      <c r="Y352">
        <v>0</v>
      </c>
      <c r="Z352">
        <v>1</v>
      </c>
      <c r="AA352">
        <v>0</v>
      </c>
      <c r="AB352">
        <v>0</v>
      </c>
      <c r="AC352" t="s">
        <v>98</v>
      </c>
      <c r="AD352">
        <f t="shared" si="25"/>
        <v>5</v>
      </c>
      <c r="AE352">
        <f t="shared" si="26"/>
        <v>2</v>
      </c>
      <c r="AF352">
        <f t="shared" si="27"/>
        <v>2</v>
      </c>
      <c r="AG352">
        <f t="shared" si="28"/>
        <v>1</v>
      </c>
      <c r="AL352" t="s">
        <v>77</v>
      </c>
      <c r="AM352" t="s">
        <v>77</v>
      </c>
      <c r="AO352" t="s">
        <v>84</v>
      </c>
      <c r="AT352" t="s">
        <v>84</v>
      </c>
      <c r="AW352" t="s">
        <v>78</v>
      </c>
      <c r="BD352" t="s">
        <v>79</v>
      </c>
      <c r="BK352" t="str">
        <f t="shared" si="29"/>
        <v xml:space="preserve">Ambientes Virtuales para el Aprendizaje  de la Matemáticas (IA o Plataformas) / Olimpiadas STEM / ESMATE_P / Nuevo modelo de la media / Ruta de Acompañamiento Integral / </v>
      </c>
    </row>
    <row r="353" spans="1:63">
      <c r="A353">
        <v>211102000201</v>
      </c>
      <c r="B353" t="s">
        <v>467</v>
      </c>
      <c r="C353" t="s">
        <v>70</v>
      </c>
      <c r="E353" t="s">
        <v>77</v>
      </c>
      <c r="F353" t="s">
        <v>106</v>
      </c>
      <c r="H353">
        <v>53</v>
      </c>
      <c r="I353">
        <v>34</v>
      </c>
      <c r="J353">
        <v>9</v>
      </c>
      <c r="K353">
        <v>5</v>
      </c>
      <c r="L353">
        <v>0</v>
      </c>
      <c r="M353">
        <v>5</v>
      </c>
      <c r="N353">
        <v>236.69515669515701</v>
      </c>
      <c r="O353">
        <v>238.24852071005901</v>
      </c>
      <c r="P353">
        <v>231.100178890877</v>
      </c>
      <c r="Q353" t="s">
        <v>93</v>
      </c>
      <c r="R353" t="s">
        <v>150</v>
      </c>
      <c r="S353" t="s">
        <v>107</v>
      </c>
      <c r="T353">
        <v>12.170137605794199</v>
      </c>
      <c r="U353">
        <v>105</v>
      </c>
      <c r="W353">
        <v>0</v>
      </c>
      <c r="X353">
        <v>0</v>
      </c>
      <c r="Y353">
        <v>1</v>
      </c>
      <c r="Z353">
        <v>0</v>
      </c>
      <c r="AA353">
        <v>0</v>
      </c>
      <c r="AB353">
        <v>0</v>
      </c>
      <c r="AC353" t="s">
        <v>108</v>
      </c>
      <c r="AD353">
        <f t="shared" si="25"/>
        <v>6</v>
      </c>
      <c r="AE353">
        <f t="shared" si="26"/>
        <v>2</v>
      </c>
      <c r="AF353">
        <f t="shared" si="27"/>
        <v>0</v>
      </c>
      <c r="AG353">
        <f t="shared" si="28"/>
        <v>4</v>
      </c>
      <c r="AN353" t="s">
        <v>84</v>
      </c>
      <c r="AW353" t="s">
        <v>84</v>
      </c>
      <c r="BB353" t="s">
        <v>79</v>
      </c>
      <c r="BC353" t="s">
        <v>79</v>
      </c>
      <c r="BD353" t="s">
        <v>79</v>
      </c>
      <c r="BE353" t="s">
        <v>79</v>
      </c>
      <c r="BK353" t="str">
        <f t="shared" si="29"/>
        <v xml:space="preserve">ENAD - Enseñar en el Nivel Adecuado / ESMATE_P / FORTALECIMIENTO INFANCIA / PFLE-ATAL / Nuevo modelo de la media / Ruta de Acompañamiento Integral / Acompañamiento diferenciado inglés / </v>
      </c>
    </row>
    <row r="354" spans="1:63">
      <c r="A354">
        <v>211102000243</v>
      </c>
      <c r="B354" t="s">
        <v>468</v>
      </c>
      <c r="C354" t="s">
        <v>70</v>
      </c>
      <c r="E354" t="s">
        <v>81</v>
      </c>
      <c r="F354" t="s">
        <v>106</v>
      </c>
      <c r="H354">
        <v>31</v>
      </c>
      <c r="I354">
        <v>37</v>
      </c>
      <c r="J354">
        <v>21</v>
      </c>
      <c r="K354">
        <v>10</v>
      </c>
      <c r="L354">
        <v>0</v>
      </c>
      <c r="M354">
        <v>10</v>
      </c>
      <c r="N354">
        <v>259.46916719644003</v>
      </c>
      <c r="O354">
        <v>266.00295857988198</v>
      </c>
      <c r="P354">
        <v>268.975557153127</v>
      </c>
      <c r="Q354" t="s">
        <v>73</v>
      </c>
      <c r="R354" t="s">
        <v>74</v>
      </c>
      <c r="S354" t="s">
        <v>75</v>
      </c>
      <c r="T354">
        <v>7.9022046109371997</v>
      </c>
      <c r="U354">
        <v>262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1</v>
      </c>
      <c r="AC354" t="s">
        <v>83</v>
      </c>
      <c r="AD354">
        <f t="shared" si="25"/>
        <v>5</v>
      </c>
      <c r="AE354">
        <f t="shared" si="26"/>
        <v>1</v>
      </c>
      <c r="AF354">
        <f t="shared" si="27"/>
        <v>3</v>
      </c>
      <c r="AG354">
        <f t="shared" si="28"/>
        <v>1</v>
      </c>
      <c r="AJ354" t="s">
        <v>77</v>
      </c>
      <c r="AK354" t="s">
        <v>77</v>
      </c>
      <c r="AM354" t="s">
        <v>77</v>
      </c>
      <c r="AV354" t="s">
        <v>84</v>
      </c>
      <c r="AY354" t="s">
        <v>79</v>
      </c>
      <c r="BK354" t="str">
        <f t="shared" si="29"/>
        <v xml:space="preserve">Prest-Math para la enseñanza de las matemáticas_P / </v>
      </c>
    </row>
    <row r="355" spans="1:63">
      <c r="A355">
        <v>211102000995</v>
      </c>
      <c r="B355" t="s">
        <v>469</v>
      </c>
      <c r="C355" t="s">
        <v>70</v>
      </c>
      <c r="E355" t="s">
        <v>81</v>
      </c>
      <c r="F355" t="s">
        <v>106</v>
      </c>
      <c r="H355">
        <v>23</v>
      </c>
      <c r="I355">
        <v>43</v>
      </c>
      <c r="J355">
        <v>27</v>
      </c>
      <c r="K355">
        <v>6</v>
      </c>
      <c r="L355">
        <v>1</v>
      </c>
      <c r="M355">
        <v>7</v>
      </c>
      <c r="N355">
        <v>253.41689560439599</v>
      </c>
      <c r="O355">
        <v>254.71054718477399</v>
      </c>
      <c r="P355">
        <v>262.29427549194997</v>
      </c>
      <c r="Q355" t="s">
        <v>73</v>
      </c>
      <c r="R355" t="s">
        <v>97</v>
      </c>
      <c r="S355" t="s">
        <v>75</v>
      </c>
      <c r="T355">
        <v>16.828157153337902</v>
      </c>
      <c r="U355">
        <v>29</v>
      </c>
      <c r="W355">
        <v>1</v>
      </c>
      <c r="X355">
        <v>0</v>
      </c>
      <c r="Y355">
        <v>0</v>
      </c>
      <c r="Z355">
        <v>0</v>
      </c>
      <c r="AA355">
        <v>0</v>
      </c>
      <c r="AB355">
        <v>1</v>
      </c>
      <c r="AC355" t="s">
        <v>110</v>
      </c>
      <c r="AD355">
        <f t="shared" si="25"/>
        <v>5</v>
      </c>
      <c r="AE355">
        <f t="shared" si="26"/>
        <v>0</v>
      </c>
      <c r="AF355">
        <f t="shared" si="27"/>
        <v>1</v>
      </c>
      <c r="AG355">
        <f t="shared" si="28"/>
        <v>4</v>
      </c>
      <c r="AM355" t="s">
        <v>77</v>
      </c>
      <c r="AW355" t="s">
        <v>78</v>
      </c>
      <c r="BC355" t="s">
        <v>79</v>
      </c>
      <c r="BD355" t="s">
        <v>79</v>
      </c>
      <c r="BG355" t="s">
        <v>79</v>
      </c>
      <c r="BH355" t="s">
        <v>79</v>
      </c>
      <c r="BK355" t="str">
        <f t="shared" si="29"/>
        <v xml:space="preserve">ESMATE_P / PFLE-ATAL / Nuevo modelo de la media / Ruta de Acompañamiento Integral / Portugués / Modelo educativo bilingüe (inglés-francés) / </v>
      </c>
    </row>
    <row r="356" spans="1:63">
      <c r="A356">
        <v>211850000043</v>
      </c>
      <c r="B356" t="s">
        <v>470</v>
      </c>
      <c r="C356" t="s">
        <v>70</v>
      </c>
      <c r="D356" t="s">
        <v>146</v>
      </c>
      <c r="F356" t="s">
        <v>182</v>
      </c>
      <c r="G356" t="s">
        <v>146</v>
      </c>
      <c r="T356">
        <v>9.4516820796331906</v>
      </c>
      <c r="U356">
        <v>204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 t="s">
        <v>148</v>
      </c>
      <c r="AD356">
        <f t="shared" si="25"/>
        <v>5</v>
      </c>
      <c r="AE356">
        <f t="shared" si="26"/>
        <v>3</v>
      </c>
      <c r="AF356">
        <f t="shared" si="27"/>
        <v>1</v>
      </c>
      <c r="AG356">
        <f t="shared" si="28"/>
        <v>1</v>
      </c>
      <c r="AJ356" t="s">
        <v>77</v>
      </c>
      <c r="AT356" t="s">
        <v>84</v>
      </c>
      <c r="AU356" t="s">
        <v>84</v>
      </c>
      <c r="AW356" t="s">
        <v>84</v>
      </c>
      <c r="BC356" t="s">
        <v>79</v>
      </c>
      <c r="BK356" t="str">
        <f t="shared" si="29"/>
        <v xml:space="preserve">Olimpiadas STEM / EVALUACIÓN FORMATIVA / ESMATE_P / PFLE-ATAL / </v>
      </c>
    </row>
    <row r="357" spans="1:63">
      <c r="A357">
        <v>211850000051</v>
      </c>
      <c r="B357" t="s">
        <v>471</v>
      </c>
      <c r="C357" t="s">
        <v>70</v>
      </c>
      <c r="E357" t="s">
        <v>81</v>
      </c>
      <c r="F357" t="s">
        <v>182</v>
      </c>
      <c r="H357">
        <v>35</v>
      </c>
      <c r="I357">
        <v>40</v>
      </c>
      <c r="J357">
        <v>21</v>
      </c>
      <c r="K357">
        <v>4</v>
      </c>
      <c r="L357">
        <v>0</v>
      </c>
      <c r="M357">
        <v>4</v>
      </c>
      <c r="N357">
        <v>248.10344827586201</v>
      </c>
      <c r="O357">
        <v>253.60414866032801</v>
      </c>
      <c r="P357">
        <v>262.24696356275302</v>
      </c>
      <c r="Q357" t="s">
        <v>73</v>
      </c>
      <c r="R357" t="s">
        <v>97</v>
      </c>
      <c r="S357" t="s">
        <v>75</v>
      </c>
      <c r="T357">
        <v>4.6688066369103698</v>
      </c>
      <c r="U357">
        <v>366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1</v>
      </c>
      <c r="AC357" t="s">
        <v>83</v>
      </c>
      <c r="AD357">
        <f t="shared" si="25"/>
        <v>5</v>
      </c>
      <c r="AE357">
        <f t="shared" si="26"/>
        <v>1</v>
      </c>
      <c r="AF357">
        <f t="shared" si="27"/>
        <v>1</v>
      </c>
      <c r="AG357">
        <f t="shared" si="28"/>
        <v>3</v>
      </c>
      <c r="AM357" t="s">
        <v>77</v>
      </c>
      <c r="AO357" t="s">
        <v>84</v>
      </c>
      <c r="AW357" t="s">
        <v>78</v>
      </c>
      <c r="BC357" t="s">
        <v>79</v>
      </c>
      <c r="BE357" t="s">
        <v>79</v>
      </c>
      <c r="BF357" t="s">
        <v>79</v>
      </c>
      <c r="BK357" t="str">
        <f t="shared" si="29"/>
        <v xml:space="preserve">Ambientes Virtuales para el Aprendizaje  de la Matemáticas (IA o Plataformas) / ESMATE_P / PFLE-ATAL / Acompañamiento diferenciado inglés / Francés / </v>
      </c>
    </row>
    <row r="358" spans="1:63">
      <c r="A358">
        <v>211850000108</v>
      </c>
      <c r="B358" t="s">
        <v>472</v>
      </c>
      <c r="C358" t="s">
        <v>70</v>
      </c>
      <c r="D358" t="s">
        <v>146</v>
      </c>
      <c r="F358" t="s">
        <v>182</v>
      </c>
      <c r="G358" t="s">
        <v>146</v>
      </c>
      <c r="T358">
        <v>6.6897637409441897</v>
      </c>
      <c r="U358">
        <v>299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 t="s">
        <v>148</v>
      </c>
      <c r="AD358">
        <f t="shared" si="25"/>
        <v>5</v>
      </c>
      <c r="AE358">
        <f t="shared" si="26"/>
        <v>2</v>
      </c>
      <c r="AF358">
        <f t="shared" si="27"/>
        <v>2</v>
      </c>
      <c r="AG358">
        <f t="shared" si="28"/>
        <v>1</v>
      </c>
      <c r="AI358" t="s">
        <v>77</v>
      </c>
      <c r="AJ358" t="s">
        <v>77</v>
      </c>
      <c r="AT358" t="s">
        <v>84</v>
      </c>
      <c r="AU358" t="s">
        <v>84</v>
      </c>
      <c r="AW358" t="s">
        <v>78</v>
      </c>
      <c r="BC358" t="s">
        <v>79</v>
      </c>
      <c r="BK358" t="str">
        <f t="shared" si="29"/>
        <v xml:space="preserve">Olimpiadas STEM / EVALUACIÓN FORMATIVA / ESMATE_P / PFLE-ATAL / </v>
      </c>
    </row>
    <row r="359" spans="1:63">
      <c r="A359">
        <v>211850000698</v>
      </c>
      <c r="B359" t="s">
        <v>473</v>
      </c>
      <c r="C359" t="s">
        <v>70</v>
      </c>
      <c r="D359" t="s">
        <v>146</v>
      </c>
      <c r="F359" t="s">
        <v>182</v>
      </c>
      <c r="G359" t="s">
        <v>146</v>
      </c>
      <c r="T359">
        <v>11.5858413902771</v>
      </c>
      <c r="U359">
        <v>126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 t="s">
        <v>148</v>
      </c>
      <c r="AD359">
        <f t="shared" si="25"/>
        <v>5</v>
      </c>
      <c r="AE359">
        <f t="shared" si="26"/>
        <v>3</v>
      </c>
      <c r="AF359">
        <f t="shared" si="27"/>
        <v>1</v>
      </c>
      <c r="AG359">
        <f t="shared" si="28"/>
        <v>1</v>
      </c>
      <c r="AJ359" t="s">
        <v>77</v>
      </c>
      <c r="AT359" t="s">
        <v>84</v>
      </c>
      <c r="AU359" t="s">
        <v>84</v>
      </c>
      <c r="AW359" t="s">
        <v>84</v>
      </c>
      <c r="BC359" t="s">
        <v>79</v>
      </c>
      <c r="BK359" t="str">
        <f t="shared" si="29"/>
        <v xml:space="preserve">Olimpiadas STEM / EVALUACIÓN FORMATIVA / ESMATE_P / PFLE-ATAL / </v>
      </c>
    </row>
    <row r="360" spans="1:63">
      <c r="A360">
        <v>211850000710</v>
      </c>
      <c r="B360" t="s">
        <v>474</v>
      </c>
      <c r="C360" t="s">
        <v>70</v>
      </c>
      <c r="D360" t="s">
        <v>146</v>
      </c>
      <c r="F360" t="s">
        <v>182</v>
      </c>
      <c r="G360" t="s">
        <v>146</v>
      </c>
      <c r="T360">
        <v>9.4188845352037305</v>
      </c>
      <c r="U360">
        <v>206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 t="s">
        <v>148</v>
      </c>
      <c r="AD360">
        <f t="shared" si="25"/>
        <v>5</v>
      </c>
      <c r="AE360">
        <f t="shared" si="26"/>
        <v>3</v>
      </c>
      <c r="AF360">
        <f t="shared" si="27"/>
        <v>1</v>
      </c>
      <c r="AG360">
        <f t="shared" si="28"/>
        <v>1</v>
      </c>
      <c r="AJ360" t="s">
        <v>77</v>
      </c>
      <c r="AT360" t="s">
        <v>84</v>
      </c>
      <c r="AU360" t="s">
        <v>84</v>
      </c>
      <c r="AW360" t="s">
        <v>84</v>
      </c>
      <c r="BC360" t="s">
        <v>79</v>
      </c>
      <c r="BK360" t="str">
        <f t="shared" si="29"/>
        <v xml:space="preserve">Olimpiadas STEM / EVALUACIÓN FORMATIVA / ESMATE_P / PFLE-ATAL / </v>
      </c>
    </row>
    <row r="361" spans="1:63">
      <c r="A361">
        <v>211850000736</v>
      </c>
      <c r="B361" t="s">
        <v>475</v>
      </c>
      <c r="C361" t="s">
        <v>70</v>
      </c>
      <c r="D361" t="s">
        <v>146</v>
      </c>
      <c r="F361" t="s">
        <v>182</v>
      </c>
      <c r="G361" t="s">
        <v>146</v>
      </c>
      <c r="T361">
        <v>7.4979278207871802</v>
      </c>
      <c r="U361">
        <v>276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 t="s">
        <v>148</v>
      </c>
      <c r="AD361">
        <f t="shared" si="25"/>
        <v>5</v>
      </c>
      <c r="AE361">
        <f t="shared" si="26"/>
        <v>2</v>
      </c>
      <c r="AF361">
        <f t="shared" si="27"/>
        <v>2</v>
      </c>
      <c r="AG361">
        <f t="shared" si="28"/>
        <v>1</v>
      </c>
      <c r="AJ361" t="s">
        <v>77</v>
      </c>
      <c r="AK361" t="s">
        <v>77</v>
      </c>
      <c r="AT361" t="s">
        <v>84</v>
      </c>
      <c r="AU361" t="s">
        <v>84</v>
      </c>
      <c r="AW361" t="s">
        <v>78</v>
      </c>
      <c r="BC361" t="s">
        <v>79</v>
      </c>
      <c r="BK361" t="str">
        <f t="shared" si="29"/>
        <v xml:space="preserve">Olimpiadas STEM / EVALUACIÓN FORMATIVA / ESMATE_P / PFLE-ATAL / </v>
      </c>
    </row>
    <row r="362" spans="1:63">
      <c r="A362">
        <v>211850000787</v>
      </c>
      <c r="B362" t="s">
        <v>476</v>
      </c>
      <c r="C362" t="s">
        <v>70</v>
      </c>
      <c r="E362" t="s">
        <v>71</v>
      </c>
      <c r="F362" t="s">
        <v>182</v>
      </c>
      <c r="H362">
        <v>34</v>
      </c>
      <c r="I362">
        <v>36</v>
      </c>
      <c r="J362">
        <v>21</v>
      </c>
      <c r="K362">
        <v>8</v>
      </c>
      <c r="L362">
        <v>2</v>
      </c>
      <c r="M362">
        <v>10</v>
      </c>
      <c r="N362">
        <v>268.461538461538</v>
      </c>
      <c r="O362">
        <v>268.461538461538</v>
      </c>
      <c r="P362">
        <v>269.61538461538498</v>
      </c>
      <c r="Q362" t="s">
        <v>89</v>
      </c>
      <c r="R362" t="s">
        <v>74</v>
      </c>
      <c r="S362" t="s">
        <v>90</v>
      </c>
      <c r="T362">
        <v>18.176809920798298</v>
      </c>
      <c r="U362">
        <v>23</v>
      </c>
      <c r="W362">
        <v>1</v>
      </c>
      <c r="X362">
        <v>0</v>
      </c>
      <c r="Y362">
        <v>0</v>
      </c>
      <c r="Z362">
        <v>0</v>
      </c>
      <c r="AA362">
        <v>1</v>
      </c>
      <c r="AB362">
        <v>0</v>
      </c>
      <c r="AC362" t="s">
        <v>110</v>
      </c>
      <c r="AD362">
        <f t="shared" si="25"/>
        <v>3</v>
      </c>
      <c r="AE362">
        <f t="shared" si="26"/>
        <v>0</v>
      </c>
      <c r="AF362">
        <f t="shared" si="27"/>
        <v>1</v>
      </c>
      <c r="AG362">
        <f t="shared" si="28"/>
        <v>2</v>
      </c>
      <c r="AM362" t="s">
        <v>77</v>
      </c>
      <c r="AW362" t="s">
        <v>78</v>
      </c>
      <c r="BB362" t="s">
        <v>79</v>
      </c>
      <c r="BE362" t="s">
        <v>79</v>
      </c>
      <c r="BK362" t="str">
        <f t="shared" si="29"/>
        <v xml:space="preserve">ESMATE_P / FORTALECIMIENTO INFANCIA / Acompañamiento diferenciado inglés / </v>
      </c>
    </row>
    <row r="363" spans="1:63">
      <c r="A363">
        <v>211850000841</v>
      </c>
      <c r="B363" t="s">
        <v>477</v>
      </c>
      <c r="C363" t="s">
        <v>70</v>
      </c>
      <c r="D363" t="s">
        <v>146</v>
      </c>
      <c r="F363" t="s">
        <v>182</v>
      </c>
      <c r="G363" t="s">
        <v>146</v>
      </c>
      <c r="T363">
        <v>10.8541431310443</v>
      </c>
      <c r="U363">
        <v>147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 t="s">
        <v>148</v>
      </c>
      <c r="AD363">
        <f t="shared" si="25"/>
        <v>5</v>
      </c>
      <c r="AE363">
        <f t="shared" si="26"/>
        <v>2</v>
      </c>
      <c r="AF363">
        <f t="shared" si="27"/>
        <v>2</v>
      </c>
      <c r="AG363">
        <f t="shared" si="28"/>
        <v>1</v>
      </c>
      <c r="AJ363" t="s">
        <v>77</v>
      </c>
      <c r="AM363" t="s">
        <v>77</v>
      </c>
      <c r="AT363" t="s">
        <v>84</v>
      </c>
      <c r="AU363" t="s">
        <v>84</v>
      </c>
      <c r="AW363" t="s">
        <v>78</v>
      </c>
      <c r="BC363" t="s">
        <v>79</v>
      </c>
      <c r="BK363" t="str">
        <f t="shared" si="29"/>
        <v xml:space="preserve">Olimpiadas STEM / EVALUACIÓN FORMATIVA / ESMATE_P / PFLE-ATAL / </v>
      </c>
    </row>
    <row r="364" spans="1:63">
      <c r="A364">
        <v>211850000868</v>
      </c>
      <c r="B364" t="s">
        <v>478</v>
      </c>
      <c r="C364" t="s">
        <v>70</v>
      </c>
      <c r="D364" t="s">
        <v>146</v>
      </c>
      <c r="F364" t="s">
        <v>182</v>
      </c>
      <c r="G364" t="s">
        <v>146</v>
      </c>
      <c r="T364">
        <v>12.6203690881939</v>
      </c>
      <c r="U364">
        <v>95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 t="s">
        <v>148</v>
      </c>
      <c r="AD364">
        <f t="shared" si="25"/>
        <v>5</v>
      </c>
      <c r="AE364">
        <f t="shared" si="26"/>
        <v>3</v>
      </c>
      <c r="AF364">
        <f t="shared" si="27"/>
        <v>1</v>
      </c>
      <c r="AG364">
        <f t="shared" si="28"/>
        <v>1</v>
      </c>
      <c r="AK364" t="s">
        <v>77</v>
      </c>
      <c r="AT364" t="s">
        <v>84</v>
      </c>
      <c r="AU364" t="s">
        <v>84</v>
      </c>
      <c r="AW364" t="s">
        <v>84</v>
      </c>
      <c r="BC364" t="s">
        <v>79</v>
      </c>
      <c r="BK364" t="str">
        <f t="shared" si="29"/>
        <v xml:space="preserve">Olimpiadas STEM / EVALUACIÓN FORMATIVA / ESMATE_P / PFLE-ATAL / </v>
      </c>
    </row>
    <row r="365" spans="1:63">
      <c r="A365">
        <v>211850000876</v>
      </c>
      <c r="B365" t="s">
        <v>479</v>
      </c>
      <c r="C365" t="s">
        <v>70</v>
      </c>
      <c r="E365" t="s">
        <v>81</v>
      </c>
      <c r="F365" t="s">
        <v>182</v>
      </c>
      <c r="H365">
        <v>54</v>
      </c>
      <c r="I365">
        <v>35</v>
      </c>
      <c r="J365">
        <v>8</v>
      </c>
      <c r="K365">
        <v>3</v>
      </c>
      <c r="L365">
        <v>0</v>
      </c>
      <c r="M365">
        <v>3</v>
      </c>
      <c r="N365">
        <v>254.230769230769</v>
      </c>
      <c r="O365">
        <v>250</v>
      </c>
      <c r="P365">
        <v>267.69230769230802</v>
      </c>
      <c r="Q365" t="s">
        <v>73</v>
      </c>
      <c r="R365" t="s">
        <v>74</v>
      </c>
      <c r="S365" t="s">
        <v>75</v>
      </c>
      <c r="T365">
        <v>5.8710780256263799</v>
      </c>
      <c r="U365">
        <v>336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1</v>
      </c>
      <c r="AC365" t="s">
        <v>83</v>
      </c>
      <c r="AD365">
        <f t="shared" si="25"/>
        <v>5</v>
      </c>
      <c r="AE365">
        <f t="shared" si="26"/>
        <v>1</v>
      </c>
      <c r="AF365">
        <f t="shared" si="27"/>
        <v>2</v>
      </c>
      <c r="AG365">
        <f t="shared" si="28"/>
        <v>2</v>
      </c>
      <c r="AI365" t="s">
        <v>77</v>
      </c>
      <c r="AJ365" t="s">
        <v>77</v>
      </c>
      <c r="AT365" t="s">
        <v>84</v>
      </c>
      <c r="AW365" t="s">
        <v>78</v>
      </c>
      <c r="BC365" t="s">
        <v>79</v>
      </c>
      <c r="BI365" t="s">
        <v>79</v>
      </c>
      <c r="BK365" t="str">
        <f t="shared" si="29"/>
        <v xml:space="preserve">Olimpiadas STEM / ESMATE_P / PFLE-ATAL / </v>
      </c>
    </row>
    <row r="366" spans="1:63">
      <c r="A366">
        <v>211850000884</v>
      </c>
      <c r="B366" t="s">
        <v>480</v>
      </c>
      <c r="C366" t="s">
        <v>70</v>
      </c>
      <c r="D366" t="s">
        <v>146</v>
      </c>
      <c r="F366" t="s">
        <v>182</v>
      </c>
      <c r="G366" t="s">
        <v>146</v>
      </c>
      <c r="T366">
        <v>12.4263216339975</v>
      </c>
      <c r="U366">
        <v>101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 t="s">
        <v>148</v>
      </c>
      <c r="AD366">
        <f t="shared" si="25"/>
        <v>5</v>
      </c>
      <c r="AE366">
        <f t="shared" si="26"/>
        <v>3</v>
      </c>
      <c r="AF366">
        <f t="shared" si="27"/>
        <v>1</v>
      </c>
      <c r="AG366">
        <f t="shared" si="28"/>
        <v>1</v>
      </c>
      <c r="AK366" t="s">
        <v>77</v>
      </c>
      <c r="AT366" t="s">
        <v>84</v>
      </c>
      <c r="AU366" t="s">
        <v>84</v>
      </c>
      <c r="AW366" t="s">
        <v>84</v>
      </c>
      <c r="BC366" t="s">
        <v>79</v>
      </c>
      <c r="BK366" t="str">
        <f t="shared" si="29"/>
        <v xml:space="preserve">Olimpiadas STEM / EVALUACIÓN FORMATIVA / ESMATE_P / PFLE-ATAL / </v>
      </c>
    </row>
    <row r="367" spans="1:63">
      <c r="A367">
        <v>211850000931</v>
      </c>
      <c r="B367" t="s">
        <v>481</v>
      </c>
      <c r="C367" t="s">
        <v>70</v>
      </c>
      <c r="D367" t="s">
        <v>319</v>
      </c>
      <c r="F367" t="s">
        <v>182</v>
      </c>
      <c r="G367" t="s">
        <v>319</v>
      </c>
      <c r="T367">
        <v>9.2777337618457398</v>
      </c>
      <c r="U367">
        <v>211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 t="s">
        <v>148</v>
      </c>
      <c r="AD367">
        <f t="shared" si="25"/>
        <v>5</v>
      </c>
      <c r="AE367">
        <f t="shared" si="26"/>
        <v>3</v>
      </c>
      <c r="AF367">
        <f t="shared" si="27"/>
        <v>1</v>
      </c>
      <c r="AG367">
        <f t="shared" si="28"/>
        <v>1</v>
      </c>
      <c r="AL367" t="s">
        <v>77</v>
      </c>
      <c r="AT367" t="s">
        <v>84</v>
      </c>
      <c r="AU367" t="s">
        <v>84</v>
      </c>
      <c r="AW367" t="s">
        <v>84</v>
      </c>
      <c r="BC367" t="s">
        <v>79</v>
      </c>
      <c r="BK367" t="str">
        <f t="shared" si="29"/>
        <v xml:space="preserve">Olimpiadas STEM / EVALUACIÓN FORMATIVA / ESMATE_P / PFLE-ATAL / </v>
      </c>
    </row>
    <row r="368" spans="1:63">
      <c r="A368">
        <v>211850000981</v>
      </c>
      <c r="B368" t="s">
        <v>482</v>
      </c>
      <c r="C368" t="s">
        <v>70</v>
      </c>
      <c r="E368" t="s">
        <v>77</v>
      </c>
      <c r="F368" t="s">
        <v>182</v>
      </c>
      <c r="H368">
        <v>45</v>
      </c>
      <c r="I368">
        <v>36</v>
      </c>
      <c r="J368">
        <v>15</v>
      </c>
      <c r="K368">
        <v>4</v>
      </c>
      <c r="L368">
        <v>0</v>
      </c>
      <c r="M368">
        <v>4</v>
      </c>
      <c r="N368">
        <v>246.15384615384599</v>
      </c>
      <c r="O368">
        <v>235.38461538461499</v>
      </c>
      <c r="P368">
        <v>251.15384615384599</v>
      </c>
      <c r="Q368" t="s">
        <v>73</v>
      </c>
      <c r="R368" t="s">
        <v>102</v>
      </c>
      <c r="S368" t="s">
        <v>103</v>
      </c>
      <c r="T368">
        <v>8.4025614603926897</v>
      </c>
      <c r="U368">
        <v>239</v>
      </c>
      <c r="W368">
        <v>0</v>
      </c>
      <c r="X368">
        <v>0</v>
      </c>
      <c r="Y368">
        <v>1</v>
      </c>
      <c r="Z368">
        <v>0</v>
      </c>
      <c r="AA368">
        <v>0</v>
      </c>
      <c r="AB368">
        <v>0</v>
      </c>
      <c r="AC368" t="s">
        <v>108</v>
      </c>
      <c r="AD368">
        <f t="shared" si="25"/>
        <v>5</v>
      </c>
      <c r="AE368">
        <f t="shared" si="26"/>
        <v>3</v>
      </c>
      <c r="AF368">
        <f t="shared" si="27"/>
        <v>0</v>
      </c>
      <c r="AG368">
        <f t="shared" si="28"/>
        <v>2</v>
      </c>
      <c r="AN368" t="s">
        <v>84</v>
      </c>
      <c r="AR368" t="s">
        <v>84</v>
      </c>
      <c r="AW368" t="s">
        <v>84</v>
      </c>
      <c r="BC368" t="s">
        <v>79</v>
      </c>
      <c r="BI368" t="s">
        <v>79</v>
      </c>
      <c r="BK368" t="str">
        <f t="shared" si="29"/>
        <v xml:space="preserve">ENAD - Enseñar en el Nivel Adecuado / Acompáñame: Tutorías presenciales / ESMATE_P / PFLE-ATAL / </v>
      </c>
    </row>
    <row r="369" spans="1:67">
      <c r="A369">
        <v>211850001007</v>
      </c>
      <c r="B369" t="s">
        <v>483</v>
      </c>
      <c r="C369" t="s">
        <v>70</v>
      </c>
      <c r="D369" t="s">
        <v>146</v>
      </c>
      <c r="F369" t="s">
        <v>182</v>
      </c>
      <c r="G369" t="s">
        <v>146</v>
      </c>
      <c r="T369">
        <v>7.9975771443050103</v>
      </c>
      <c r="U369">
        <v>258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 t="s">
        <v>148</v>
      </c>
      <c r="AD369">
        <f t="shared" si="25"/>
        <v>5</v>
      </c>
      <c r="AE369">
        <f t="shared" si="26"/>
        <v>2</v>
      </c>
      <c r="AF369">
        <f t="shared" si="27"/>
        <v>2</v>
      </c>
      <c r="AG369">
        <f t="shared" si="28"/>
        <v>1</v>
      </c>
      <c r="AJ369" t="s">
        <v>77</v>
      </c>
      <c r="AM369" t="s">
        <v>77</v>
      </c>
      <c r="AT369" t="s">
        <v>84</v>
      </c>
      <c r="AU369" t="s">
        <v>84</v>
      </c>
      <c r="BC369" t="s">
        <v>79</v>
      </c>
      <c r="BK369" t="str">
        <f t="shared" si="29"/>
        <v xml:space="preserve">Olimpiadas STEM / EVALUACIÓN FORMATIVA / PFLE-ATAL / </v>
      </c>
    </row>
    <row r="370" spans="1:67">
      <c r="A370">
        <v>211850001074</v>
      </c>
      <c r="B370" t="s">
        <v>484</v>
      </c>
      <c r="C370" t="s">
        <v>70</v>
      </c>
      <c r="D370" t="s">
        <v>146</v>
      </c>
      <c r="F370" t="s">
        <v>182</v>
      </c>
      <c r="G370" t="s">
        <v>146</v>
      </c>
      <c r="T370">
        <v>9.6583477013529802</v>
      </c>
      <c r="U370">
        <v>192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 t="s">
        <v>148</v>
      </c>
      <c r="AD370">
        <f t="shared" si="25"/>
        <v>5</v>
      </c>
      <c r="AE370">
        <f t="shared" si="26"/>
        <v>3</v>
      </c>
      <c r="AF370">
        <f t="shared" si="27"/>
        <v>1</v>
      </c>
      <c r="AG370">
        <f t="shared" si="28"/>
        <v>1</v>
      </c>
      <c r="AJ370" t="s">
        <v>77</v>
      </c>
      <c r="AT370" t="s">
        <v>84</v>
      </c>
      <c r="AU370" t="s">
        <v>84</v>
      </c>
      <c r="AW370" t="s">
        <v>84</v>
      </c>
      <c r="BC370" t="s">
        <v>79</v>
      </c>
      <c r="BK370" t="str">
        <f t="shared" si="29"/>
        <v xml:space="preserve">Olimpiadas STEM / EVALUACIÓN FORMATIVA / ESMATE_P / PFLE-ATAL / </v>
      </c>
    </row>
    <row r="371" spans="1:67">
      <c r="A371">
        <v>211850001121</v>
      </c>
      <c r="B371" t="s">
        <v>485</v>
      </c>
      <c r="C371" t="s">
        <v>70</v>
      </c>
      <c r="E371" t="s">
        <v>81</v>
      </c>
      <c r="F371" t="s">
        <v>197</v>
      </c>
      <c r="H371">
        <v>53</v>
      </c>
      <c r="I371">
        <v>30</v>
      </c>
      <c r="J371">
        <v>14</v>
      </c>
      <c r="K371">
        <v>2</v>
      </c>
      <c r="L371">
        <v>2</v>
      </c>
      <c r="M371">
        <v>4</v>
      </c>
      <c r="N371">
        <v>247.69230769230799</v>
      </c>
      <c r="O371">
        <v>253.84615384615401</v>
      </c>
      <c r="P371">
        <v>252.69230769230799</v>
      </c>
      <c r="Q371" t="s">
        <v>89</v>
      </c>
      <c r="R371" t="s">
        <v>102</v>
      </c>
      <c r="S371" t="s">
        <v>107</v>
      </c>
      <c r="T371">
        <v>13.436358275988701</v>
      </c>
      <c r="U371">
        <v>75</v>
      </c>
      <c r="W371">
        <v>1</v>
      </c>
      <c r="X371">
        <v>0</v>
      </c>
      <c r="Y371">
        <v>0</v>
      </c>
      <c r="Z371">
        <v>1</v>
      </c>
      <c r="AA371">
        <v>0</v>
      </c>
      <c r="AB371">
        <v>0</v>
      </c>
      <c r="AC371" t="s">
        <v>110</v>
      </c>
      <c r="AD371">
        <f t="shared" si="25"/>
        <v>5</v>
      </c>
      <c r="AE371">
        <f t="shared" si="26"/>
        <v>0</v>
      </c>
      <c r="AF371">
        <f t="shared" si="27"/>
        <v>1</v>
      </c>
      <c r="AG371">
        <f t="shared" si="28"/>
        <v>4</v>
      </c>
      <c r="AJ371" t="s">
        <v>77</v>
      </c>
      <c r="AX371" t="s">
        <v>79</v>
      </c>
      <c r="AY371" t="s">
        <v>79</v>
      </c>
      <c r="BC371" t="s">
        <v>79</v>
      </c>
      <c r="BE371" t="s">
        <v>79</v>
      </c>
      <c r="BK371" t="str">
        <f t="shared" si="29"/>
        <v xml:space="preserve">PFLE-ATAL / Acompañamiento diferenciado inglés / </v>
      </c>
    </row>
    <row r="372" spans="1:67">
      <c r="A372">
        <v>211850001171</v>
      </c>
      <c r="B372" t="s">
        <v>486</v>
      </c>
      <c r="C372" t="s">
        <v>70</v>
      </c>
      <c r="E372" t="s">
        <v>77</v>
      </c>
      <c r="F372" t="s">
        <v>197</v>
      </c>
      <c r="H372">
        <v>72</v>
      </c>
      <c r="I372">
        <v>18</v>
      </c>
      <c r="J372">
        <v>5</v>
      </c>
      <c r="K372">
        <v>4</v>
      </c>
      <c r="L372">
        <v>0</v>
      </c>
      <c r="M372">
        <v>4</v>
      </c>
      <c r="N372">
        <v>246.538461538462</v>
      </c>
      <c r="O372">
        <v>233.07692307692301</v>
      </c>
      <c r="P372">
        <v>231.538461538462</v>
      </c>
      <c r="Q372" t="s">
        <v>93</v>
      </c>
      <c r="R372" t="s">
        <v>150</v>
      </c>
      <c r="S372" t="s">
        <v>107</v>
      </c>
      <c r="T372">
        <v>11.280299799229899</v>
      </c>
      <c r="U372">
        <v>134</v>
      </c>
      <c r="W372">
        <v>0</v>
      </c>
      <c r="X372">
        <v>0</v>
      </c>
      <c r="Y372">
        <v>1</v>
      </c>
      <c r="Z372">
        <v>0</v>
      </c>
      <c r="AA372">
        <v>0</v>
      </c>
      <c r="AB372">
        <v>0</v>
      </c>
      <c r="AC372" t="s">
        <v>108</v>
      </c>
      <c r="AD372">
        <f t="shared" si="25"/>
        <v>5</v>
      </c>
      <c r="AE372">
        <f t="shared" si="26"/>
        <v>2</v>
      </c>
      <c r="AF372">
        <f t="shared" si="27"/>
        <v>1</v>
      </c>
      <c r="AG372">
        <f t="shared" si="28"/>
        <v>2</v>
      </c>
      <c r="AM372" t="s">
        <v>77</v>
      </c>
      <c r="AN372" t="s">
        <v>84</v>
      </c>
      <c r="AW372" t="s">
        <v>84</v>
      </c>
      <c r="BB372" t="s">
        <v>79</v>
      </c>
      <c r="BC372" t="s">
        <v>79</v>
      </c>
      <c r="BK372" t="str">
        <f t="shared" si="29"/>
        <v xml:space="preserve">ENAD - Enseñar en el Nivel Adecuado / ESMATE_P / FORTALECIMIENTO INFANCIA / PFLE-ATAL / </v>
      </c>
    </row>
    <row r="373" spans="1:67">
      <c r="A373">
        <v>211850001180</v>
      </c>
      <c r="B373" t="s">
        <v>487</v>
      </c>
      <c r="C373" t="s">
        <v>70</v>
      </c>
      <c r="D373" t="s">
        <v>146</v>
      </c>
      <c r="F373" t="s">
        <v>197</v>
      </c>
      <c r="G373" t="s">
        <v>146</v>
      </c>
      <c r="T373">
        <v>13.424563284504901</v>
      </c>
      <c r="U373">
        <v>76</v>
      </c>
      <c r="W373">
        <v>1</v>
      </c>
      <c r="X373">
        <v>0</v>
      </c>
      <c r="Y373">
        <v>0</v>
      </c>
      <c r="Z373">
        <v>0</v>
      </c>
      <c r="AA373">
        <v>0</v>
      </c>
      <c r="AB373">
        <v>0</v>
      </c>
      <c r="AC373" t="s">
        <v>110</v>
      </c>
      <c r="AD373">
        <f t="shared" si="25"/>
        <v>3</v>
      </c>
      <c r="AE373">
        <f t="shared" si="26"/>
        <v>1</v>
      </c>
      <c r="AF373">
        <f t="shared" si="27"/>
        <v>1</v>
      </c>
      <c r="AG373">
        <f t="shared" si="28"/>
        <v>1</v>
      </c>
      <c r="AM373" t="s">
        <v>77</v>
      </c>
      <c r="AT373" t="s">
        <v>84</v>
      </c>
      <c r="AW373" t="s">
        <v>78</v>
      </c>
      <c r="BC373" t="s">
        <v>79</v>
      </c>
      <c r="BK373" t="str">
        <f t="shared" si="29"/>
        <v xml:space="preserve">Olimpiadas STEM / ESMATE_P / PFLE-ATAL / </v>
      </c>
    </row>
    <row r="374" spans="1:67">
      <c r="A374">
        <v>211850001317</v>
      </c>
      <c r="B374" t="s">
        <v>488</v>
      </c>
      <c r="C374" t="s">
        <v>70</v>
      </c>
      <c r="E374" t="s">
        <v>81</v>
      </c>
      <c r="F374" t="s">
        <v>197</v>
      </c>
      <c r="H374">
        <v>40</v>
      </c>
      <c r="I374">
        <v>38</v>
      </c>
      <c r="J374">
        <v>19</v>
      </c>
      <c r="K374">
        <v>3</v>
      </c>
      <c r="L374">
        <v>0</v>
      </c>
      <c r="M374">
        <v>3</v>
      </c>
      <c r="N374">
        <v>251.538461538462</v>
      </c>
      <c r="O374">
        <v>242.69230769230799</v>
      </c>
      <c r="P374">
        <v>257.30769230769198</v>
      </c>
      <c r="Q374" t="s">
        <v>73</v>
      </c>
      <c r="R374" t="s">
        <v>102</v>
      </c>
      <c r="S374" t="s">
        <v>103</v>
      </c>
      <c r="T374">
        <v>8.0375280075189508</v>
      </c>
      <c r="U374">
        <v>255</v>
      </c>
      <c r="W374">
        <v>0</v>
      </c>
      <c r="X374">
        <v>0</v>
      </c>
      <c r="Y374">
        <v>0</v>
      </c>
      <c r="Z374">
        <v>1</v>
      </c>
      <c r="AA374">
        <v>0</v>
      </c>
      <c r="AB374">
        <v>0</v>
      </c>
      <c r="AC374" t="s">
        <v>98</v>
      </c>
      <c r="AD374">
        <f t="shared" si="25"/>
        <v>5</v>
      </c>
      <c r="AE374">
        <f t="shared" si="26"/>
        <v>2</v>
      </c>
      <c r="AF374">
        <f t="shared" si="27"/>
        <v>1</v>
      </c>
      <c r="AG374">
        <f t="shared" si="28"/>
        <v>2</v>
      </c>
      <c r="AJ374" t="s">
        <v>77</v>
      </c>
      <c r="AO374" t="s">
        <v>84</v>
      </c>
      <c r="AT374" t="s">
        <v>84</v>
      </c>
      <c r="AW374" t="s">
        <v>78</v>
      </c>
      <c r="BB374" t="s">
        <v>79</v>
      </c>
      <c r="BC374" t="s">
        <v>79</v>
      </c>
      <c r="BK374" t="str">
        <f t="shared" si="29"/>
        <v xml:space="preserve">Ambientes Virtuales para el Aprendizaje  de la Matemáticas (IA o Plataformas) / Olimpiadas STEM / ESMATE_P / FORTALECIMIENTO INFANCIA / PFLE-ATAL / </v>
      </c>
    </row>
    <row r="375" spans="1:67">
      <c r="A375">
        <v>211850001473</v>
      </c>
      <c r="B375" t="s">
        <v>489</v>
      </c>
      <c r="C375" t="s">
        <v>70</v>
      </c>
      <c r="E375" t="s">
        <v>77</v>
      </c>
      <c r="F375" t="s">
        <v>465</v>
      </c>
      <c r="H375">
        <v>62</v>
      </c>
      <c r="I375">
        <v>38</v>
      </c>
      <c r="J375">
        <v>0</v>
      </c>
      <c r="K375">
        <v>0</v>
      </c>
      <c r="L375">
        <v>0</v>
      </c>
      <c r="M375">
        <v>0</v>
      </c>
      <c r="N375">
        <v>227.69230769230799</v>
      </c>
      <c r="O375">
        <v>235.70512820512801</v>
      </c>
      <c r="P375">
        <v>227.52958579881701</v>
      </c>
      <c r="Q375" t="s">
        <v>93</v>
      </c>
      <c r="R375" t="s">
        <v>150</v>
      </c>
      <c r="S375" t="s">
        <v>107</v>
      </c>
      <c r="T375">
        <v>16.1251047622332</v>
      </c>
      <c r="U375">
        <v>36</v>
      </c>
      <c r="W375">
        <v>1</v>
      </c>
      <c r="X375">
        <v>0</v>
      </c>
      <c r="Y375">
        <v>1</v>
      </c>
      <c r="Z375">
        <v>0</v>
      </c>
      <c r="AA375">
        <v>0</v>
      </c>
      <c r="AB375">
        <v>0</v>
      </c>
      <c r="AC375" t="s">
        <v>110</v>
      </c>
      <c r="AD375">
        <f t="shared" si="25"/>
        <v>3</v>
      </c>
      <c r="AE375">
        <f t="shared" si="26"/>
        <v>0</v>
      </c>
      <c r="AF375">
        <f t="shared" si="27"/>
        <v>0</v>
      </c>
      <c r="AG375">
        <f t="shared" si="28"/>
        <v>3</v>
      </c>
      <c r="AW375" t="s">
        <v>78</v>
      </c>
      <c r="BB375" t="s">
        <v>79</v>
      </c>
      <c r="BC375" t="s">
        <v>79</v>
      </c>
      <c r="BI375" t="s">
        <v>79</v>
      </c>
      <c r="BK375" t="str">
        <f t="shared" si="29"/>
        <v xml:space="preserve">ESMATE_P / FORTALECIMIENTO INFANCIA / PFLE-ATAL / </v>
      </c>
    </row>
    <row r="376" spans="1:67">
      <c r="A376">
        <v>211850001481</v>
      </c>
      <c r="B376" t="s">
        <v>490</v>
      </c>
      <c r="C376" t="s">
        <v>70</v>
      </c>
      <c r="E376" t="s">
        <v>81</v>
      </c>
      <c r="F376" t="s">
        <v>182</v>
      </c>
      <c r="H376">
        <v>27</v>
      </c>
      <c r="I376">
        <v>52</v>
      </c>
      <c r="J376">
        <v>17</v>
      </c>
      <c r="K376">
        <v>4</v>
      </c>
      <c r="L376">
        <v>0</v>
      </c>
      <c r="M376">
        <v>4</v>
      </c>
      <c r="N376">
        <v>249.74358974359001</v>
      </c>
      <c r="O376">
        <v>256.247401247401</v>
      </c>
      <c r="P376">
        <v>252.194570135747</v>
      </c>
      <c r="Q376" t="s">
        <v>89</v>
      </c>
      <c r="R376" t="s">
        <v>102</v>
      </c>
      <c r="S376" t="s">
        <v>107</v>
      </c>
      <c r="T376">
        <v>5.8368577251672704</v>
      </c>
      <c r="U376">
        <v>337</v>
      </c>
      <c r="W376">
        <v>0</v>
      </c>
      <c r="X376">
        <v>0</v>
      </c>
      <c r="Y376">
        <v>0</v>
      </c>
      <c r="Z376">
        <v>1</v>
      </c>
      <c r="AA376">
        <v>0</v>
      </c>
      <c r="AB376">
        <v>0</v>
      </c>
      <c r="AC376" t="s">
        <v>98</v>
      </c>
      <c r="AD376">
        <f t="shared" si="25"/>
        <v>5</v>
      </c>
      <c r="AE376">
        <f t="shared" si="26"/>
        <v>2</v>
      </c>
      <c r="AF376">
        <f t="shared" si="27"/>
        <v>1</v>
      </c>
      <c r="AG376">
        <f t="shared" si="28"/>
        <v>2</v>
      </c>
      <c r="AJ376" t="s">
        <v>77</v>
      </c>
      <c r="AO376" t="s">
        <v>84</v>
      </c>
      <c r="AT376" t="s">
        <v>84</v>
      </c>
      <c r="AW376" t="s">
        <v>78</v>
      </c>
      <c r="BC376" t="s">
        <v>79</v>
      </c>
      <c r="BD376" t="s">
        <v>79</v>
      </c>
      <c r="BK376" t="str">
        <f t="shared" si="29"/>
        <v xml:space="preserve">Ambientes Virtuales para el Aprendizaje  de la Matemáticas (IA o Plataformas) / Olimpiadas STEM / ESMATE_P / PFLE-ATAL / Nuevo modelo de la media / Ruta de Acompañamiento Integral / </v>
      </c>
    </row>
    <row r="377" spans="1:67">
      <c r="A377">
        <v>311001026441</v>
      </c>
      <c r="B377" t="s">
        <v>491</v>
      </c>
      <c r="C377" t="s">
        <v>70</v>
      </c>
      <c r="E377" t="s">
        <v>77</v>
      </c>
      <c r="F377" t="s">
        <v>119</v>
      </c>
      <c r="H377">
        <v>62</v>
      </c>
      <c r="I377">
        <v>36</v>
      </c>
      <c r="J377">
        <v>2</v>
      </c>
      <c r="K377">
        <v>0</v>
      </c>
      <c r="L377">
        <v>0</v>
      </c>
      <c r="M377">
        <v>0</v>
      </c>
      <c r="N377">
        <v>221.538461538462</v>
      </c>
      <c r="O377">
        <v>233.461538461538</v>
      </c>
      <c r="P377">
        <v>229.61538461538501</v>
      </c>
      <c r="Q377" t="s">
        <v>89</v>
      </c>
      <c r="R377" t="s">
        <v>150</v>
      </c>
      <c r="S377" t="s">
        <v>107</v>
      </c>
      <c r="T377">
        <v>11.0911982794977</v>
      </c>
      <c r="U377">
        <v>142</v>
      </c>
      <c r="W377">
        <v>0</v>
      </c>
      <c r="X377">
        <v>0</v>
      </c>
      <c r="Y377">
        <v>1</v>
      </c>
      <c r="Z377">
        <v>0</v>
      </c>
      <c r="AA377">
        <v>0</v>
      </c>
      <c r="AB377">
        <v>0</v>
      </c>
      <c r="AC377" t="s">
        <v>108</v>
      </c>
      <c r="AD377">
        <f t="shared" si="25"/>
        <v>5</v>
      </c>
      <c r="AE377">
        <f t="shared" si="26"/>
        <v>3</v>
      </c>
      <c r="AF377">
        <f t="shared" si="27"/>
        <v>1</v>
      </c>
      <c r="AG377">
        <f t="shared" si="28"/>
        <v>1</v>
      </c>
      <c r="AJ377" t="s">
        <v>77</v>
      </c>
      <c r="AN377" t="s">
        <v>84</v>
      </c>
      <c r="AR377" t="s">
        <v>84</v>
      </c>
      <c r="AW377" t="s">
        <v>84</v>
      </c>
      <c r="BC377" t="s">
        <v>79</v>
      </c>
      <c r="BK377" t="str">
        <f t="shared" si="29"/>
        <v xml:space="preserve">ENAD - Enseñar en el Nivel Adecuado / Acompáñame: Tutorías presenciales / ESMATE_P / PFLE-ATAL / </v>
      </c>
    </row>
    <row r="378" spans="1:67">
      <c r="A378">
        <v>311001075034</v>
      </c>
      <c r="B378" t="s">
        <v>492</v>
      </c>
      <c r="C378" t="s">
        <v>70</v>
      </c>
      <c r="E378" t="s">
        <v>77</v>
      </c>
      <c r="F378" t="s">
        <v>197</v>
      </c>
      <c r="H378">
        <v>63</v>
      </c>
      <c r="I378">
        <v>31</v>
      </c>
      <c r="J378">
        <v>6</v>
      </c>
      <c r="K378">
        <v>0</v>
      </c>
      <c r="L378">
        <v>0</v>
      </c>
      <c r="M378">
        <v>0</v>
      </c>
      <c r="N378">
        <v>229.61538461538501</v>
      </c>
      <c r="O378">
        <v>246.15384615384599</v>
      </c>
      <c r="P378">
        <v>234.61538461538501</v>
      </c>
      <c r="Q378" t="s">
        <v>89</v>
      </c>
      <c r="R378" t="s">
        <v>150</v>
      </c>
      <c r="S378" t="s">
        <v>107</v>
      </c>
      <c r="T378">
        <v>19.634653319658899</v>
      </c>
      <c r="U378">
        <v>18</v>
      </c>
      <c r="W378">
        <v>1</v>
      </c>
      <c r="X378">
        <v>0</v>
      </c>
      <c r="Y378">
        <v>1</v>
      </c>
      <c r="Z378">
        <v>0</v>
      </c>
      <c r="AA378">
        <v>0</v>
      </c>
      <c r="AB378">
        <v>0</v>
      </c>
      <c r="AC378" t="s">
        <v>110</v>
      </c>
      <c r="AD378">
        <f t="shared" si="25"/>
        <v>3</v>
      </c>
      <c r="AE378">
        <f t="shared" si="26"/>
        <v>0</v>
      </c>
      <c r="AF378">
        <f t="shared" si="27"/>
        <v>0</v>
      </c>
      <c r="AG378">
        <f t="shared" si="28"/>
        <v>3</v>
      </c>
      <c r="AW378" t="s">
        <v>78</v>
      </c>
      <c r="BB378" t="s">
        <v>79</v>
      </c>
      <c r="BC378" t="s">
        <v>79</v>
      </c>
      <c r="BE378" t="s">
        <v>79</v>
      </c>
      <c r="BK378" t="str">
        <f t="shared" si="29"/>
        <v xml:space="preserve">ESMATE_P / FORTALECIMIENTO INFANCIA / PFLE-ATAL / Acompañamiento diferenciado inglés / </v>
      </c>
    </row>
    <row r="379" spans="1:67">
      <c r="A379">
        <v>111001098612</v>
      </c>
      <c r="B379" t="s">
        <v>493</v>
      </c>
      <c r="C379" t="s">
        <v>70</v>
      </c>
      <c r="F379" t="s">
        <v>86</v>
      </c>
      <c r="AD379">
        <f t="shared" si="25"/>
        <v>5</v>
      </c>
      <c r="AE379">
        <f t="shared" si="26"/>
        <v>0</v>
      </c>
      <c r="AF379">
        <f t="shared" si="27"/>
        <v>4</v>
      </c>
      <c r="AG379">
        <f t="shared" si="28"/>
        <v>1</v>
      </c>
      <c r="AH379" t="s">
        <v>77</v>
      </c>
      <c r="AJ379" t="s">
        <v>77</v>
      </c>
      <c r="AK379" t="s">
        <v>77</v>
      </c>
      <c r="AL379" t="s">
        <v>77</v>
      </c>
      <c r="BD379" t="s">
        <v>79</v>
      </c>
      <c r="BK379" t="str">
        <f t="shared" si="29"/>
        <v xml:space="preserve">Nuevo modelo de la media / Ruta de Acompañamiento Integral / </v>
      </c>
    </row>
    <row r="380" spans="1:67">
      <c r="AD380">
        <f t="shared" si="25"/>
        <v>0</v>
      </c>
      <c r="AE380">
        <f t="shared" si="26"/>
        <v>0</v>
      </c>
      <c r="AF380">
        <f t="shared" si="27"/>
        <v>0</v>
      </c>
      <c r="AG380">
        <f t="shared" si="28"/>
        <v>0</v>
      </c>
      <c r="AN380" t="str">
        <f>"F"&amp;COUNTIF(AN2:AN379,"F")&amp;"/P"&amp;COUNTIF(AN2:AN379,"P")&amp;"/C"&amp;COUNTIF(AN2:AN379,"C")</f>
        <v>F0/P30/C0</v>
      </c>
      <c r="AO380" t="str">
        <f t="shared" ref="AO380:BO380" si="30">"F"&amp;COUNTIF(AO2:AO379,"F")&amp;"/P"&amp;COUNTIF(AO2:AO379,"P")&amp;"/C"&amp;COUNTIF(AO2:AO379,"C")</f>
        <v>F0/P110/C0</v>
      </c>
      <c r="AP380" t="str">
        <f t="shared" si="30"/>
        <v>F0/P50/C0</v>
      </c>
      <c r="AQ380" t="str">
        <f t="shared" si="30"/>
        <v>F0/P33/C0</v>
      </c>
      <c r="AR380" t="str">
        <f t="shared" si="30"/>
        <v>F0/P30/C0</v>
      </c>
      <c r="AS380" t="str">
        <f t="shared" si="30"/>
        <v>F0/P11/C0</v>
      </c>
      <c r="AT380" t="str">
        <f t="shared" si="30"/>
        <v>F0/P180/C0</v>
      </c>
      <c r="AU380" t="str">
        <f t="shared" si="30"/>
        <v>F0/P26/C0</v>
      </c>
      <c r="AV380" t="str">
        <f t="shared" si="30"/>
        <v>F0/P65/C0</v>
      </c>
      <c r="AW380" t="str">
        <f t="shared" si="30"/>
        <v>F0/P63/C0</v>
      </c>
      <c r="AZ380" t="str">
        <f t="shared" si="30"/>
        <v>F20/P0/C0</v>
      </c>
      <c r="BA380" t="str">
        <f t="shared" si="30"/>
        <v>F19/P0/C0</v>
      </c>
      <c r="BB380" t="str">
        <f t="shared" si="30"/>
        <v>F48/P0/C0</v>
      </c>
      <c r="BC380" t="str">
        <f t="shared" si="30"/>
        <v>F230/P0/C0</v>
      </c>
      <c r="BD380" t="str">
        <f t="shared" si="30"/>
        <v>F111/P0/C0</v>
      </c>
      <c r="BE380" t="str">
        <f t="shared" si="30"/>
        <v>F160/P0/C0</v>
      </c>
      <c r="BF380" t="str">
        <f t="shared" si="30"/>
        <v>F14/P0/C0</v>
      </c>
      <c r="BG380" t="str">
        <f t="shared" si="30"/>
        <v>F6/P0/C0</v>
      </c>
      <c r="BH380" t="str">
        <f t="shared" si="30"/>
        <v>F21/P0/C0</v>
      </c>
      <c r="BI380" t="str">
        <f t="shared" si="30"/>
        <v>F7/P0/C0</v>
      </c>
      <c r="BJ380" t="str">
        <f t="shared" si="30"/>
        <v>F10/P0/C0</v>
      </c>
      <c r="BK380" t="str">
        <f t="shared" si="30"/>
        <v>F0/P0/C0</v>
      </c>
      <c r="BL380" t="str">
        <f t="shared" si="30"/>
        <v>F0/P0/C0</v>
      </c>
      <c r="BM380" t="str">
        <f t="shared" si="30"/>
        <v>F0/P0/C0</v>
      </c>
      <c r="BN380" t="str">
        <f t="shared" si="30"/>
        <v>F0/P0/C0</v>
      </c>
      <c r="BO380" t="str">
        <f t="shared" si="30"/>
        <v>F0/P0/C0</v>
      </c>
    </row>
  </sheetData>
  <autoFilter ref="A1:BO380" xr:uid="{00000000-0001-0000-0000-000000000000}"/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0293-2F77-496E-9A6D-FFD48597D54E}">
  <dimension ref="A1:I21"/>
  <sheetViews>
    <sheetView workbookViewId="0">
      <selection activeCell="F1" sqref="F1:F2"/>
    </sheetView>
  </sheetViews>
  <sheetFormatPr defaultColWidth="11.42578125" defaultRowHeight="14.45"/>
  <cols>
    <col min="3" max="3" width="19.28515625" bestFit="1" customWidth="1"/>
    <col min="6" max="6" width="27.42578125" customWidth="1"/>
    <col min="7" max="7" width="22" bestFit="1" customWidth="1"/>
  </cols>
  <sheetData>
    <row r="1" spans="1:8">
      <c r="A1" t="s">
        <v>71</v>
      </c>
      <c r="B1" t="s">
        <v>494</v>
      </c>
      <c r="C1" t="s">
        <v>495</v>
      </c>
      <c r="D1" t="str">
        <f>"=SI("&amp;A1&amp;B1&amp;"2="</f>
        <v>=SI(AH2=</v>
      </c>
      <c r="E1" t="s">
        <v>496</v>
      </c>
      <c r="F1" t="str">
        <f>D1&amp;E1&amp;A1&amp;B1&amp;"$"&amp;"1)"</f>
        <v>=SI(AH2="";"";AH$1)</v>
      </c>
      <c r="G1" t="s">
        <v>497</v>
      </c>
    </row>
    <row r="2" spans="1:8">
      <c r="A2" t="s">
        <v>71</v>
      </c>
      <c r="B2" t="s">
        <v>498</v>
      </c>
      <c r="D2" t="str">
        <f>"SI("&amp;A2&amp;B2&amp;"2="</f>
        <v>SI(AI2=</v>
      </c>
      <c r="E2" t="s">
        <v>496</v>
      </c>
      <c r="F2" t="str">
        <f>D2&amp;E2&amp;A2&amp;B2&amp;"$"&amp;"1)"</f>
        <v>SI(AI2="";"";AI$1)</v>
      </c>
      <c r="G2" t="s">
        <v>499</v>
      </c>
      <c r="H2" t="str">
        <f>G1&amp;"&amp;"&amp;G2</f>
        <v>=SI(AH2="";"";AH$1)&amp;SI(AI2="";"";AI$1)</v>
      </c>
    </row>
    <row r="3" spans="1:8">
      <c r="A3" t="s">
        <v>71</v>
      </c>
      <c r="B3" t="s">
        <v>500</v>
      </c>
      <c r="D3" t="str">
        <f t="shared" ref="D3:D21" si="0">"SI("&amp;A3&amp;B3&amp;"2="</f>
        <v>SI(AJ2=</v>
      </c>
      <c r="E3" t="s">
        <v>496</v>
      </c>
      <c r="F3" t="str">
        <f t="shared" ref="F3:F21" si="1">D3&amp;E3&amp;A3&amp;B3&amp;"$"&amp;"1)"</f>
        <v>SI(AJ2="";"";AJ$1)</v>
      </c>
      <c r="G3" t="s">
        <v>501</v>
      </c>
      <c r="H3" t="str">
        <f>H2&amp;"&amp;"&amp;G3</f>
        <v>=SI(AH2="";"";AH$1)&amp;SI(AI2="";"";AI$1)&amp;SI(AJ2="";"";AJ$1)</v>
      </c>
    </row>
    <row r="4" spans="1:8">
      <c r="A4" t="s">
        <v>71</v>
      </c>
      <c r="B4" t="s">
        <v>502</v>
      </c>
      <c r="D4" t="str">
        <f t="shared" si="0"/>
        <v>SI(AK2=</v>
      </c>
      <c r="E4" t="s">
        <v>496</v>
      </c>
      <c r="F4" t="str">
        <f t="shared" si="1"/>
        <v>SI(AK2="";"";AK$1)</v>
      </c>
      <c r="G4" t="s">
        <v>503</v>
      </c>
      <c r="H4" t="str">
        <f t="shared" ref="H4:H21" si="2">H3&amp;"&amp;"&amp;G4</f>
        <v>=SI(AH2="";"";AH$1)&amp;SI(AI2="";"";AI$1)&amp;SI(AJ2="";"";AJ$1)&amp;SI(AK2="";"";AK$1)</v>
      </c>
    </row>
    <row r="5" spans="1:8">
      <c r="A5" t="s">
        <v>71</v>
      </c>
      <c r="B5" t="s">
        <v>504</v>
      </c>
      <c r="D5" t="str">
        <f t="shared" si="0"/>
        <v>SI(AL2=</v>
      </c>
      <c r="E5" t="s">
        <v>496</v>
      </c>
      <c r="F5" t="str">
        <f t="shared" si="1"/>
        <v>SI(AL2="";"";AL$1)</v>
      </c>
      <c r="G5" t="s">
        <v>505</v>
      </c>
      <c r="H5" t="str">
        <f t="shared" si="2"/>
        <v>=SI(AH2="";"";AH$1)&amp;SI(AI2="";"";AI$1)&amp;SI(AJ2="";"";AJ$1)&amp;SI(AK2="";"";AK$1)&amp;SI(AL2="";"";AL$1)</v>
      </c>
    </row>
    <row r="6" spans="1:8">
      <c r="A6" t="s">
        <v>71</v>
      </c>
      <c r="B6" t="s">
        <v>506</v>
      </c>
      <c r="D6" t="str">
        <f t="shared" si="0"/>
        <v>SI(AM2=</v>
      </c>
      <c r="E6" t="s">
        <v>496</v>
      </c>
      <c r="F6" t="str">
        <f t="shared" si="1"/>
        <v>SI(AM2="";"";AM$1)</v>
      </c>
      <c r="G6" t="s">
        <v>507</v>
      </c>
      <c r="H6" t="str">
        <f t="shared" si="2"/>
        <v>=SI(AH2="";"";AH$1)&amp;SI(AI2="";"";AI$1)&amp;SI(AJ2="";"";AJ$1)&amp;SI(AK2="";"";AK$1)&amp;SI(AL2="";"";AL$1)&amp;SI(AM2="";"";AM$1)</v>
      </c>
    </row>
    <row r="7" spans="1:8">
      <c r="A7" t="s">
        <v>71</v>
      </c>
      <c r="B7" t="s">
        <v>508</v>
      </c>
      <c r="D7" t="str">
        <f t="shared" si="0"/>
        <v>SI(AN2=</v>
      </c>
      <c r="E7" t="s">
        <v>496</v>
      </c>
      <c r="F7" t="str">
        <f t="shared" si="1"/>
        <v>SI(AN2="";"";AN$1)</v>
      </c>
      <c r="G7" t="s">
        <v>509</v>
      </c>
      <c r="H7" t="str">
        <f t="shared" si="2"/>
        <v>=SI(AH2="";"";AH$1)&amp;SI(AI2="";"";AI$1)&amp;SI(AJ2="";"";AJ$1)&amp;SI(AK2="";"";AK$1)&amp;SI(AL2="";"";AL$1)&amp;SI(AM2="";"";AM$1)&amp;SI(AN2="";"";AN$1)</v>
      </c>
    </row>
    <row r="8" spans="1:8">
      <c r="A8" t="s">
        <v>71</v>
      </c>
      <c r="B8" t="s">
        <v>510</v>
      </c>
      <c r="D8" t="str">
        <f t="shared" si="0"/>
        <v>SI(AO2=</v>
      </c>
      <c r="E8" t="s">
        <v>496</v>
      </c>
      <c r="F8" t="str">
        <f t="shared" si="1"/>
        <v>SI(AO2="";"";AO$1)</v>
      </c>
      <c r="G8" t="s">
        <v>511</v>
      </c>
      <c r="H8" t="str">
        <f t="shared" si="2"/>
        <v>=SI(AH2="";"";AH$1)&amp;SI(AI2="";"";AI$1)&amp;SI(AJ2="";"";AJ$1)&amp;SI(AK2="";"";AK$1)&amp;SI(AL2="";"";AL$1)&amp;SI(AM2="";"";AM$1)&amp;SI(AN2="";"";AN$1)&amp;SI(AO2="";"";AO$1)</v>
      </c>
    </row>
    <row r="9" spans="1:8">
      <c r="A9" t="s">
        <v>71</v>
      </c>
      <c r="B9" t="s">
        <v>84</v>
      </c>
      <c r="D9" t="str">
        <f t="shared" si="0"/>
        <v>SI(AP2=</v>
      </c>
      <c r="E9" t="s">
        <v>496</v>
      </c>
      <c r="F9" t="str">
        <f t="shared" si="1"/>
        <v>SI(AP2="";"";AP$1)</v>
      </c>
      <c r="G9" t="s">
        <v>512</v>
      </c>
      <c r="H9" t="str">
        <f t="shared" si="2"/>
        <v>=SI(AH2="";"";AH$1)&amp;SI(AI2="";"";AI$1)&amp;SI(AJ2="";"";AJ$1)&amp;SI(AK2="";"";AK$1)&amp;SI(AL2="";"";AL$1)&amp;SI(AM2="";"";AM$1)&amp;SI(AN2="";"";AN$1)&amp;SI(AO2="";"";AO$1)&amp;SI(AP2="";"";AP$1)</v>
      </c>
    </row>
    <row r="10" spans="1:8">
      <c r="A10" t="s">
        <v>71</v>
      </c>
      <c r="B10" t="s">
        <v>513</v>
      </c>
      <c r="D10" t="str">
        <f t="shared" si="0"/>
        <v>SI(AQ2=</v>
      </c>
      <c r="E10" t="s">
        <v>496</v>
      </c>
      <c r="F10" t="str">
        <f t="shared" si="1"/>
        <v>SI(AQ2="";"";AQ$1)</v>
      </c>
      <c r="G10" t="s">
        <v>514</v>
      </c>
      <c r="H10" t="str">
        <f t="shared" si="2"/>
        <v>=SI(AH2="";"";AH$1)&amp;SI(AI2="";"";AI$1)&amp;SI(AJ2="";"";AJ$1)&amp;SI(AK2="";"";AK$1)&amp;SI(AL2="";"";AL$1)&amp;SI(AM2="";"";AM$1)&amp;SI(AN2="";"";AN$1)&amp;SI(AO2="";"";AO$1)&amp;SI(AP2="";"";AP$1)&amp;SI(AQ2="";"";AQ$1)</v>
      </c>
    </row>
    <row r="11" spans="1:8">
      <c r="A11" t="s">
        <v>71</v>
      </c>
      <c r="B11" t="s">
        <v>515</v>
      </c>
      <c r="D11" t="str">
        <f t="shared" si="0"/>
        <v>SI(AR2=</v>
      </c>
      <c r="E11" t="s">
        <v>496</v>
      </c>
      <c r="F11" t="str">
        <f t="shared" si="1"/>
        <v>SI(AR2="";"";AR$1)</v>
      </c>
      <c r="G11" t="s">
        <v>516</v>
      </c>
      <c r="H11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</v>
      </c>
    </row>
    <row r="12" spans="1:8">
      <c r="A12" t="s">
        <v>71</v>
      </c>
      <c r="B12" t="s">
        <v>517</v>
      </c>
      <c r="D12" t="str">
        <f t="shared" si="0"/>
        <v>SI(AS2=</v>
      </c>
      <c r="E12" t="s">
        <v>496</v>
      </c>
      <c r="F12" t="str">
        <f t="shared" si="1"/>
        <v>SI(AS2="";"";AS$1)</v>
      </c>
      <c r="G12" t="s">
        <v>518</v>
      </c>
      <c r="H12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</v>
      </c>
    </row>
    <row r="13" spans="1:8">
      <c r="A13" t="s">
        <v>71</v>
      </c>
      <c r="B13" t="s">
        <v>519</v>
      </c>
      <c r="D13" t="str">
        <f t="shared" si="0"/>
        <v>SI(AT2=</v>
      </c>
      <c r="E13" t="s">
        <v>496</v>
      </c>
      <c r="F13" t="str">
        <f t="shared" si="1"/>
        <v>SI(AT2="";"";AT$1)</v>
      </c>
      <c r="G13" t="s">
        <v>520</v>
      </c>
      <c r="H13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</v>
      </c>
    </row>
    <row r="14" spans="1:8">
      <c r="A14" t="s">
        <v>71</v>
      </c>
      <c r="B14" t="s">
        <v>521</v>
      </c>
      <c r="D14" t="str">
        <f t="shared" si="0"/>
        <v>SI(AU2=</v>
      </c>
      <c r="E14" t="s">
        <v>496</v>
      </c>
      <c r="F14" t="str">
        <f t="shared" si="1"/>
        <v>SI(AU2="";"";AU$1)</v>
      </c>
      <c r="G14" t="s">
        <v>522</v>
      </c>
      <c r="H14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</v>
      </c>
    </row>
    <row r="15" spans="1:8">
      <c r="A15" t="s">
        <v>71</v>
      </c>
      <c r="B15" t="s">
        <v>523</v>
      </c>
      <c r="D15" t="str">
        <f t="shared" si="0"/>
        <v>SI(AV2=</v>
      </c>
      <c r="E15" t="s">
        <v>496</v>
      </c>
      <c r="F15" t="str">
        <f t="shared" si="1"/>
        <v>SI(AV2="";"";AV$1)</v>
      </c>
      <c r="G15" t="s">
        <v>524</v>
      </c>
      <c r="H15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&amp;SI(AV2="";"";AV$1)</v>
      </c>
    </row>
    <row r="16" spans="1:8">
      <c r="A16" t="s">
        <v>71</v>
      </c>
      <c r="B16" t="s">
        <v>525</v>
      </c>
      <c r="D16" t="str">
        <f t="shared" si="0"/>
        <v>SI(AW2=</v>
      </c>
      <c r="E16" t="s">
        <v>496</v>
      </c>
      <c r="F16" t="str">
        <f t="shared" si="1"/>
        <v>SI(AW2="";"";AW$1)</v>
      </c>
      <c r="G16" t="s">
        <v>526</v>
      </c>
      <c r="H16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&amp;SI(AV2="";"";AV$1)&amp;SI(AW2="";"";AW$1)</v>
      </c>
    </row>
    <row r="17" spans="1:9">
      <c r="A17" t="s">
        <v>71</v>
      </c>
      <c r="B17" t="s">
        <v>527</v>
      </c>
      <c r="D17" t="str">
        <f t="shared" si="0"/>
        <v>SI(AX2=</v>
      </c>
      <c r="E17" t="s">
        <v>496</v>
      </c>
      <c r="F17" t="str">
        <f t="shared" si="1"/>
        <v>SI(AX2="";"";AX$1)</v>
      </c>
      <c r="G17" t="s">
        <v>528</v>
      </c>
      <c r="H17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&amp;SI(AV2="";"";AV$1)&amp;SI(AW2="";"";AW$1)&amp;SI(AX2="";"";AX$1)</v>
      </c>
    </row>
    <row r="18" spans="1:9">
      <c r="A18" t="s">
        <v>71</v>
      </c>
      <c r="B18" t="s">
        <v>529</v>
      </c>
      <c r="D18" t="str">
        <f t="shared" si="0"/>
        <v>SI(AY2=</v>
      </c>
      <c r="E18" t="s">
        <v>496</v>
      </c>
      <c r="F18" t="str">
        <f t="shared" si="1"/>
        <v>SI(AY2="";"";AY$1)</v>
      </c>
      <c r="G18" t="s">
        <v>530</v>
      </c>
      <c r="H18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&amp;SI(AV2="";"";AV$1)&amp;SI(AW2="";"";AW$1)&amp;SI(AX2="";"";AX$1)&amp;SI(AY2="";"";AY$1)</v>
      </c>
    </row>
    <row r="19" spans="1:9">
      <c r="A19" t="s">
        <v>71</v>
      </c>
      <c r="B19" t="s">
        <v>531</v>
      </c>
      <c r="D19" t="str">
        <f t="shared" si="0"/>
        <v>SI(AZ2=</v>
      </c>
      <c r="E19" t="s">
        <v>496</v>
      </c>
      <c r="F19" t="str">
        <f t="shared" si="1"/>
        <v>SI(AZ2="";"";AZ$1)</v>
      </c>
      <c r="G19" t="s">
        <v>532</v>
      </c>
      <c r="H19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&amp;SI(AV2="";"";AV$1)&amp;SI(AW2="";"";AW$1)&amp;SI(AX2="";"";AX$1)&amp;SI(AY2="";"";AY$1)&amp;SI(AZ2="";"";AZ$1)</v>
      </c>
    </row>
    <row r="20" spans="1:9">
      <c r="A20" t="s">
        <v>71</v>
      </c>
      <c r="B20" t="s">
        <v>533</v>
      </c>
      <c r="D20" t="str">
        <f t="shared" si="0"/>
        <v>SI(AAA2=</v>
      </c>
      <c r="E20" t="s">
        <v>496</v>
      </c>
      <c r="F20" t="str">
        <f t="shared" si="1"/>
        <v>SI(AAA2="";"";AAA$1)</v>
      </c>
      <c r="G20" t="s">
        <v>534</v>
      </c>
      <c r="H20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&amp;SI(AV2="";"";AV$1)&amp;SI(AW2="";"";AW$1)&amp;SI(AX2="";"";AX$1)&amp;SI(AY2="";"";AY$1)&amp;SI(AZ2="";"";AZ$1)&amp;SI(AAA2="";"";AAA$1)</v>
      </c>
    </row>
    <row r="21" spans="1:9">
      <c r="A21" t="s">
        <v>71</v>
      </c>
      <c r="B21" t="s">
        <v>535</v>
      </c>
      <c r="D21" t="str">
        <f t="shared" si="0"/>
        <v>SI(AAB2=</v>
      </c>
      <c r="E21" t="s">
        <v>496</v>
      </c>
      <c r="F21" t="str">
        <f t="shared" si="1"/>
        <v>SI(AAB2="";"";AAB$1)</v>
      </c>
      <c r="G21" t="s">
        <v>536</v>
      </c>
      <c r="H21" t="str">
        <f t="shared" si="2"/>
        <v>=SI(AH2="";"";AH$1)&amp;SI(AI2="";"";AI$1)&amp;SI(AJ2="";"";AJ$1)&amp;SI(AK2="";"";AK$1)&amp;SI(AL2="";"";AL$1)&amp;SI(AM2="";"";AM$1)&amp;SI(AN2="";"";AN$1)&amp;SI(AO2="";"";AO$1)&amp;SI(AP2="";"";AP$1)&amp;SI(AQ2="";"";AQ$1)&amp;SI(AR2="";"";AR$1)&amp;SI(AS2="";"";AS$1)&amp;SI(AT2="";"";AT$1)&amp;SI(AU2="";"";AU$1)&amp;SI(AV2="";"";AV$1)&amp;SI(AW2="";"";AW$1)&amp;SI(AX2="";"";AX$1)&amp;SI(AY2="";"";AY$1)&amp;SI(AZ2="";"";AZ$1)&amp;SI(AAA2="";"";AAA$1)&amp;SI(AAB2="";"";AAB$1)</v>
      </c>
      <c r="I21" t="s">
        <v>537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D99D-ABC4-45D2-94A6-072089C8A434}">
  <dimension ref="A1:I93"/>
  <sheetViews>
    <sheetView zoomScale="115" zoomScaleNormal="115" workbookViewId="0">
      <pane ySplit="1" topLeftCell="A26" activePane="bottomLeft" state="frozen"/>
      <selection pane="bottomLeft" activeCell="A2" sqref="A2:XFD12"/>
      <selection activeCell="C36" sqref="C36"/>
    </sheetView>
  </sheetViews>
  <sheetFormatPr defaultColWidth="11.42578125" defaultRowHeight="17.25" customHeight="1"/>
  <cols>
    <col min="1" max="1" width="70.42578125" style="3" customWidth="1"/>
    <col min="2" max="2" width="17.85546875" style="3" bestFit="1" customWidth="1"/>
    <col min="3" max="3" width="57.42578125" style="3" customWidth="1"/>
    <col min="4" max="4" width="69.7109375" style="3" customWidth="1"/>
    <col min="5" max="5" width="19" style="3" customWidth="1"/>
    <col min="6" max="6" width="12.28515625" style="3" bestFit="1" customWidth="1"/>
    <col min="7" max="7" width="12.28515625" style="3" customWidth="1"/>
    <col min="8" max="8" width="15.28515625" style="3" customWidth="1"/>
    <col min="9" max="9" width="75.42578125" style="3" bestFit="1" customWidth="1"/>
    <col min="10" max="16384" width="11.42578125" style="3"/>
  </cols>
  <sheetData>
    <row r="1" spans="1:9" ht="17.25" customHeight="1">
      <c r="A1" s="37" t="s">
        <v>538</v>
      </c>
      <c r="B1" s="38" t="s">
        <v>539</v>
      </c>
      <c r="C1" s="38" t="s">
        <v>540</v>
      </c>
      <c r="D1" s="38" t="s">
        <v>541</v>
      </c>
      <c r="E1" s="38" t="s">
        <v>542</v>
      </c>
      <c r="F1" s="4" t="s">
        <v>543</v>
      </c>
      <c r="G1" s="4" t="s">
        <v>544</v>
      </c>
      <c r="H1" s="4" t="s">
        <v>545</v>
      </c>
      <c r="I1" s="39" t="s">
        <v>546</v>
      </c>
    </row>
    <row r="2" spans="1:9" ht="17.25" customHeight="1">
      <c r="A2" s="40" t="s">
        <v>547</v>
      </c>
      <c r="B2" s="32" t="s">
        <v>47</v>
      </c>
      <c r="C2" s="32" t="s">
        <v>548</v>
      </c>
      <c r="D2" s="41" t="s">
        <v>63</v>
      </c>
      <c r="E2" s="42">
        <v>26</v>
      </c>
      <c r="F2" s="6"/>
      <c r="G2" s="6"/>
      <c r="H2" s="14" t="str">
        <f>HLOOKUP(D2,'Sheet 1'!$1:$390,380,FALSE)</f>
        <v>F160/P0/C0</v>
      </c>
      <c r="I2" s="43" t="e">
        <f>VLOOKUP(D2,#REF!,1,FALSE)</f>
        <v>#REF!</v>
      </c>
    </row>
    <row r="3" spans="1:9" ht="17.25" customHeight="1">
      <c r="A3" s="40" t="s">
        <v>547</v>
      </c>
      <c r="B3" s="32" t="s">
        <v>47</v>
      </c>
      <c r="C3" s="32" t="s">
        <v>549</v>
      </c>
      <c r="D3" s="36" t="s">
        <v>6</v>
      </c>
      <c r="E3" s="33">
        <v>13</v>
      </c>
      <c r="F3" s="1"/>
      <c r="G3" s="1"/>
      <c r="H3" s="14" t="e">
        <f>HLOOKUP(D3,'Sheet 1'!$1:$390,380,FALSE)</f>
        <v>#N/A</v>
      </c>
      <c r="I3" s="43" t="e">
        <f>VLOOKUP(D3,#REF!,1,FALSE)</f>
        <v>#REF!</v>
      </c>
    </row>
    <row r="4" spans="1:9" ht="17.25" customHeight="1">
      <c r="A4" s="40" t="s">
        <v>547</v>
      </c>
      <c r="B4" s="32" t="s">
        <v>45</v>
      </c>
      <c r="C4" s="44" t="s">
        <v>6</v>
      </c>
      <c r="D4" s="41" t="s">
        <v>6</v>
      </c>
      <c r="E4" s="33">
        <v>8</v>
      </c>
      <c r="F4" s="1"/>
      <c r="G4" s="1"/>
      <c r="H4" s="14" t="e">
        <f>HLOOKUP(D4,'Sheet 1'!$1:$390,380,FALSE)</f>
        <v>#N/A</v>
      </c>
      <c r="I4" s="43" t="e">
        <f>VLOOKUP(D4,#REF!,1,FALSE)</f>
        <v>#REF!</v>
      </c>
    </row>
    <row r="5" spans="1:9" ht="17.25" customHeight="1">
      <c r="A5" s="40" t="s">
        <v>547</v>
      </c>
      <c r="B5" s="32" t="s">
        <v>45</v>
      </c>
      <c r="C5" s="44" t="s">
        <v>55</v>
      </c>
      <c r="D5" s="36" t="str">
        <f>C5</f>
        <v>EVALUACIÓN FORMATIVA</v>
      </c>
      <c r="E5" s="33">
        <v>1</v>
      </c>
      <c r="F5" s="1"/>
      <c r="G5" s="1"/>
      <c r="H5" s="14" t="str">
        <f>HLOOKUP(D5,'Sheet 1'!$1:$390,380,FALSE)</f>
        <v>F0/P26/C0</v>
      </c>
      <c r="I5" s="43" t="e">
        <f>VLOOKUP(D5,#REF!,1,FALSE)</f>
        <v>#REF!</v>
      </c>
    </row>
    <row r="6" spans="1:9" ht="17.25" customHeight="1">
      <c r="A6" s="40" t="s">
        <v>547</v>
      </c>
      <c r="B6" s="32" t="s">
        <v>47</v>
      </c>
      <c r="C6" s="32" t="s">
        <v>550</v>
      </c>
      <c r="D6" s="41" t="s">
        <v>62</v>
      </c>
      <c r="E6" s="33">
        <v>2</v>
      </c>
      <c r="F6" s="1"/>
      <c r="G6" s="1"/>
      <c r="H6" s="14" t="str">
        <f>HLOOKUP(D6,'Sheet 1'!$1:$390,380,FALSE)</f>
        <v>F48/P0/C0</v>
      </c>
      <c r="I6" s="43" t="e">
        <f>VLOOKUP(D6,#REF!,1,FALSE)</f>
        <v>#REF!</v>
      </c>
    </row>
    <row r="7" spans="1:9" ht="17.25" customHeight="1">
      <c r="A7" s="40" t="s">
        <v>547</v>
      </c>
      <c r="B7" s="32" t="s">
        <v>47</v>
      </c>
      <c r="C7" s="32" t="s">
        <v>551</v>
      </c>
      <c r="D7" s="41" t="s">
        <v>61</v>
      </c>
      <c r="E7" s="45">
        <v>50</v>
      </c>
      <c r="F7" s="7">
        <v>38</v>
      </c>
      <c r="G7" s="7" t="s">
        <v>552</v>
      </c>
      <c r="H7" s="14" t="str">
        <f>HLOOKUP(D7,'Sheet 1'!$1:$390,380,FALSE)</f>
        <v>F19/P0/C0</v>
      </c>
      <c r="I7" s="43" t="e">
        <f>VLOOKUP(D7,#REF!,1,FALSE)</f>
        <v>#REF!</v>
      </c>
    </row>
    <row r="8" spans="1:9" ht="17.25" customHeight="1">
      <c r="A8" s="40" t="s">
        <v>547</v>
      </c>
      <c r="B8" s="32" t="s">
        <v>47</v>
      </c>
      <c r="C8" s="32" t="s">
        <v>553</v>
      </c>
      <c r="D8" s="41" t="s">
        <v>14</v>
      </c>
      <c r="E8" s="33">
        <v>4</v>
      </c>
      <c r="F8" s="1"/>
      <c r="G8" s="1"/>
      <c r="H8" s="14" t="str">
        <f>HLOOKUP(D8,'Sheet 1'!$1:$390,380,FALSE)</f>
        <v>F111/P0/C0</v>
      </c>
      <c r="I8" s="43" t="e">
        <f>VLOOKUP(D8,#REF!,1,FALSE)</f>
        <v>#REF!</v>
      </c>
    </row>
    <row r="9" spans="1:9" ht="17.25" customHeight="1">
      <c r="A9" s="40" t="s">
        <v>547</v>
      </c>
      <c r="B9" s="32" t="s">
        <v>45</v>
      </c>
      <c r="C9" s="36" t="s">
        <v>54</v>
      </c>
      <c r="D9" s="36" t="str">
        <f>C9</f>
        <v>Olimpiadas STEM</v>
      </c>
      <c r="E9" s="46">
        <v>50</v>
      </c>
      <c r="F9" s="12">
        <v>50</v>
      </c>
      <c r="G9" s="12"/>
      <c r="H9" s="14" t="str">
        <f>HLOOKUP(D9,'Sheet 1'!$1:$390,380,FALSE)</f>
        <v>F0/P180/C0</v>
      </c>
      <c r="I9" s="43" t="e">
        <f>VLOOKUP(D9,#REF!,1,FALSE)</f>
        <v>#REF!</v>
      </c>
    </row>
    <row r="10" spans="1:9" ht="17.25" customHeight="1">
      <c r="A10" s="40" t="s">
        <v>547</v>
      </c>
      <c r="B10" s="32" t="s">
        <v>47</v>
      </c>
      <c r="C10" s="47" t="s">
        <v>554</v>
      </c>
      <c r="D10" s="41" t="s">
        <v>3</v>
      </c>
      <c r="E10" s="33">
        <v>4</v>
      </c>
      <c r="F10" s="1"/>
      <c r="G10" s="1"/>
      <c r="H10" s="14" t="str">
        <f>HLOOKUP(D10,'Sheet 1'!$1:$390,380,FALSE)</f>
        <v>F230/P0/C0</v>
      </c>
      <c r="I10" s="43" t="e">
        <f>VLOOKUP(D10,#REF!,1,FALSE)</f>
        <v>#REF!</v>
      </c>
    </row>
    <row r="11" spans="1:9" ht="17.25" customHeight="1">
      <c r="A11" s="40" t="s">
        <v>547</v>
      </c>
      <c r="B11" s="32" t="s">
        <v>47</v>
      </c>
      <c r="C11" s="32" t="s">
        <v>555</v>
      </c>
      <c r="D11" s="41" t="s">
        <v>4</v>
      </c>
      <c r="E11" s="33">
        <v>14</v>
      </c>
      <c r="F11" s="1"/>
      <c r="G11" s="1"/>
      <c r="H11" s="14" t="e">
        <f>HLOOKUP(D11,'Sheet 1'!$1:$390,380,FALSE)</f>
        <v>#N/A</v>
      </c>
      <c r="I11" s="43" t="e">
        <f>VLOOKUP(D11,#REF!,1,FALSE)</f>
        <v>#REF!</v>
      </c>
    </row>
    <row r="12" spans="1:9" ht="17.25" customHeight="1">
      <c r="A12" s="40" t="s">
        <v>547</v>
      </c>
      <c r="B12" s="32" t="s">
        <v>47</v>
      </c>
      <c r="C12" s="32" t="s">
        <v>556</v>
      </c>
      <c r="D12" s="41" t="s">
        <v>67</v>
      </c>
      <c r="E12" s="48">
        <v>50</v>
      </c>
      <c r="F12" s="16">
        <v>50</v>
      </c>
      <c r="G12" s="16"/>
      <c r="H12" s="14" t="str">
        <f>HLOOKUP(D12,'Sheet 1'!$1:$390,380,FALSE)</f>
        <v>F7/P0/C0</v>
      </c>
      <c r="I12" s="43" t="e">
        <f>VLOOKUP(D12,#REF!,1,FALSE)</f>
        <v>#REF!</v>
      </c>
    </row>
    <row r="13" spans="1:9" ht="17.25" customHeight="1">
      <c r="A13" s="40" t="s">
        <v>557</v>
      </c>
      <c r="B13" s="32" t="s">
        <v>47</v>
      </c>
      <c r="C13" s="32" t="s">
        <v>548</v>
      </c>
      <c r="D13" s="41" t="s">
        <v>63</v>
      </c>
      <c r="E13" s="33">
        <v>4</v>
      </c>
      <c r="F13" s="1"/>
      <c r="G13" s="1"/>
      <c r="H13" s="14" t="str">
        <f>HLOOKUP(D13,'Sheet 1'!$1:$390,380,FALSE)</f>
        <v>F160/P0/C0</v>
      </c>
      <c r="I13" s="43" t="e">
        <f>VLOOKUP(D13,#REF!,1,FALSE)</f>
        <v>#REF!</v>
      </c>
    </row>
    <row r="14" spans="1:9" ht="17.25" customHeight="1">
      <c r="A14" s="40" t="s">
        <v>557</v>
      </c>
      <c r="B14" s="32" t="s">
        <v>47</v>
      </c>
      <c r="C14" s="32" t="s">
        <v>558</v>
      </c>
      <c r="D14" s="32" t="s">
        <v>68</v>
      </c>
      <c r="E14" s="49">
        <v>34</v>
      </c>
      <c r="F14" s="8"/>
      <c r="G14" s="8"/>
      <c r="H14" s="14" t="str">
        <f>HLOOKUP(D14,'Sheet 1'!$1:$390,380,FALSE)</f>
        <v>F10/P0/C0</v>
      </c>
      <c r="I14" s="43" t="e">
        <f>VLOOKUP(D14,#REF!,1,FALSE)</f>
        <v>#REF!</v>
      </c>
    </row>
    <row r="15" spans="1:9" ht="17.25" customHeight="1">
      <c r="A15" s="40" t="s">
        <v>557</v>
      </c>
      <c r="B15" s="32" t="s">
        <v>47</v>
      </c>
      <c r="C15" s="32" t="s">
        <v>549</v>
      </c>
      <c r="D15" s="36" t="s">
        <v>6</v>
      </c>
      <c r="E15" s="33">
        <v>5</v>
      </c>
      <c r="F15" s="1"/>
      <c r="G15" s="1"/>
      <c r="H15" s="14" t="e">
        <f>HLOOKUP(D15,'Sheet 1'!$1:$390,380,FALSE)</f>
        <v>#N/A</v>
      </c>
      <c r="I15" s="43" t="e">
        <f>VLOOKUP(D15,#REF!,1,FALSE)</f>
        <v>#REF!</v>
      </c>
    </row>
    <row r="16" spans="1:9" ht="17.25" customHeight="1">
      <c r="A16" s="40" t="s">
        <v>557</v>
      </c>
      <c r="B16" s="32" t="s">
        <v>47</v>
      </c>
      <c r="C16" s="32" t="s">
        <v>550</v>
      </c>
      <c r="D16" s="41" t="s">
        <v>62</v>
      </c>
      <c r="E16" s="33">
        <v>2</v>
      </c>
      <c r="F16" s="1"/>
      <c r="G16" s="1"/>
      <c r="H16" s="14" t="str">
        <f>HLOOKUP(D16,'Sheet 1'!$1:$390,380,FALSE)</f>
        <v>F48/P0/C0</v>
      </c>
      <c r="I16" s="43" t="e">
        <f>VLOOKUP(D16,#REF!,1,FALSE)</f>
        <v>#REF!</v>
      </c>
    </row>
    <row r="17" spans="1:9" ht="17.25" customHeight="1">
      <c r="A17" s="40" t="s">
        <v>557</v>
      </c>
      <c r="B17" s="32" t="s">
        <v>47</v>
      </c>
      <c r="C17" s="32" t="s">
        <v>559</v>
      </c>
      <c r="D17" s="41" t="s">
        <v>64</v>
      </c>
      <c r="E17" s="45">
        <v>46</v>
      </c>
      <c r="F17" s="7"/>
      <c r="G17" s="7"/>
      <c r="H17" s="14" t="str">
        <f>HLOOKUP(D17,'Sheet 1'!$1:$390,380,FALSE)</f>
        <v>F14/P0/C0</v>
      </c>
      <c r="I17" s="43" t="e">
        <f>VLOOKUP(D17,#REF!,1,FALSE)</f>
        <v>#REF!</v>
      </c>
    </row>
    <row r="18" spans="1:9" ht="17.25" customHeight="1">
      <c r="A18" s="40" t="s">
        <v>557</v>
      </c>
      <c r="B18" s="32" t="s">
        <v>47</v>
      </c>
      <c r="C18" s="32" t="s">
        <v>560</v>
      </c>
      <c r="D18" s="41" t="s">
        <v>66</v>
      </c>
      <c r="E18" s="33">
        <v>3</v>
      </c>
      <c r="F18" s="1"/>
      <c r="G18" s="1"/>
      <c r="H18" s="14" t="str">
        <f>HLOOKUP(D18,'Sheet 1'!$1:$390,380,FALSE)</f>
        <v>F21/P0/C0</v>
      </c>
      <c r="I18" s="43" t="e">
        <f>VLOOKUP(D18,#REF!,1,FALSE)</f>
        <v>#REF!</v>
      </c>
    </row>
    <row r="19" spans="1:9" ht="17.25" customHeight="1">
      <c r="A19" s="40" t="s">
        <v>557</v>
      </c>
      <c r="B19" s="32" t="s">
        <v>47</v>
      </c>
      <c r="C19" s="32" t="s">
        <v>551</v>
      </c>
      <c r="D19" s="41" t="s">
        <v>61</v>
      </c>
      <c r="E19" s="45">
        <v>24</v>
      </c>
      <c r="F19" s="7">
        <v>24</v>
      </c>
      <c r="G19" s="7"/>
      <c r="H19" s="14" t="str">
        <f>HLOOKUP(D19,'Sheet 1'!$1:$390,380,FALSE)</f>
        <v>F19/P0/C0</v>
      </c>
      <c r="I19" s="43" t="e">
        <f>VLOOKUP(D19,#REF!,1,FALSE)</f>
        <v>#REF!</v>
      </c>
    </row>
    <row r="20" spans="1:9" ht="17.25" customHeight="1">
      <c r="A20" s="40" t="s">
        <v>557</v>
      </c>
      <c r="B20" s="32" t="s">
        <v>47</v>
      </c>
      <c r="C20" s="32" t="s">
        <v>553</v>
      </c>
      <c r="D20" s="41" t="s">
        <v>14</v>
      </c>
      <c r="E20" s="33">
        <v>6</v>
      </c>
      <c r="F20" s="1"/>
      <c r="G20" s="1"/>
      <c r="H20" s="14" t="str">
        <f>HLOOKUP(D20,'Sheet 1'!$1:$390,380,FALSE)</f>
        <v>F111/P0/C0</v>
      </c>
      <c r="I20" s="43" t="e">
        <f>VLOOKUP(D20,#REF!,1,FALSE)</f>
        <v>#REF!</v>
      </c>
    </row>
    <row r="21" spans="1:9" ht="17.25" customHeight="1">
      <c r="A21" s="40" t="s">
        <v>557</v>
      </c>
      <c r="B21" s="32" t="s">
        <v>47</v>
      </c>
      <c r="C21" s="50" t="s">
        <v>561</v>
      </c>
      <c r="D21" s="41" t="s">
        <v>3</v>
      </c>
      <c r="E21" s="33">
        <v>2</v>
      </c>
      <c r="F21" s="1"/>
      <c r="G21" s="1"/>
      <c r="H21" s="14" t="str">
        <f>HLOOKUP(D21,'Sheet 1'!$1:$390,380,FALSE)</f>
        <v>F230/P0/C0</v>
      </c>
      <c r="I21" s="43" t="e">
        <f>VLOOKUP(D21,#REF!,1,FALSE)</f>
        <v>#REF!</v>
      </c>
    </row>
    <row r="22" spans="1:9" ht="17.25" customHeight="1">
      <c r="A22" s="40" t="s">
        <v>557</v>
      </c>
      <c r="B22" s="32" t="s">
        <v>47</v>
      </c>
      <c r="C22" s="32" t="s">
        <v>562</v>
      </c>
      <c r="D22" s="41" t="s">
        <v>65</v>
      </c>
      <c r="E22" s="51">
        <v>12</v>
      </c>
      <c r="F22" s="15"/>
      <c r="G22" s="15"/>
      <c r="H22" s="14" t="str">
        <f>HLOOKUP(D22,'Sheet 1'!$1:$390,380,FALSE)</f>
        <v>F6/P0/C0</v>
      </c>
      <c r="I22" s="43" t="e">
        <f>VLOOKUP(D22,#REF!,1,FALSE)</f>
        <v>#REF!</v>
      </c>
    </row>
    <row r="23" spans="1:9" ht="17.25" customHeight="1">
      <c r="A23" s="40" t="s">
        <v>557</v>
      </c>
      <c r="B23" s="32" t="s">
        <v>47</v>
      </c>
      <c r="C23" s="32" t="s">
        <v>555</v>
      </c>
      <c r="D23" s="41" t="s">
        <v>4</v>
      </c>
      <c r="E23" s="33">
        <v>6</v>
      </c>
      <c r="F23" s="1"/>
      <c r="G23" s="1"/>
      <c r="H23" s="14" t="e">
        <f>HLOOKUP(D23,'Sheet 1'!$1:$390,380,FALSE)</f>
        <v>#N/A</v>
      </c>
      <c r="I23" s="43" t="e">
        <f>VLOOKUP(D23,#REF!,1,FALSE)</f>
        <v>#REF!</v>
      </c>
    </row>
    <row r="24" spans="1:9" ht="17.25" customHeight="1">
      <c r="A24" s="40" t="s">
        <v>557</v>
      </c>
      <c r="B24" s="32" t="s">
        <v>47</v>
      </c>
      <c r="C24" s="32" t="s">
        <v>556</v>
      </c>
      <c r="D24" s="41" t="s">
        <v>67</v>
      </c>
      <c r="E24" s="45">
        <v>6</v>
      </c>
      <c r="F24" s="7"/>
      <c r="G24" s="7"/>
      <c r="H24" s="14" t="str">
        <f>HLOOKUP(D24,'Sheet 1'!$1:$390,380,FALSE)</f>
        <v>F7/P0/C0</v>
      </c>
      <c r="I24" s="43" t="e">
        <f>VLOOKUP(D24,#REF!,1,FALSE)</f>
        <v>#REF!</v>
      </c>
    </row>
    <row r="25" spans="1:9" ht="17.25" customHeight="1">
      <c r="A25" s="40" t="s">
        <v>557</v>
      </c>
      <c r="B25" s="32" t="s">
        <v>47</v>
      </c>
      <c r="C25" s="32" t="s">
        <v>563</v>
      </c>
      <c r="D25" s="41" t="s">
        <v>60</v>
      </c>
      <c r="E25" s="33">
        <v>2</v>
      </c>
      <c r="F25" s="1"/>
      <c r="G25" s="1"/>
      <c r="H25" s="14" t="str">
        <f>HLOOKUP(D25,'Sheet 1'!$1:$390,380,FALSE)</f>
        <v>F20/P0/C0</v>
      </c>
      <c r="I25" s="43" t="e">
        <f>VLOOKUP(D25,#REF!,1,FALSE)</f>
        <v>#REF!</v>
      </c>
    </row>
    <row r="26" spans="1:9" ht="17.25" customHeight="1">
      <c r="A26" s="40" t="s">
        <v>564</v>
      </c>
      <c r="B26" s="32" t="s">
        <v>47</v>
      </c>
      <c r="C26" s="32" t="s">
        <v>548</v>
      </c>
      <c r="D26" s="41" t="s">
        <v>63</v>
      </c>
      <c r="E26" s="33">
        <v>3</v>
      </c>
      <c r="F26" s="1"/>
      <c r="G26" s="1"/>
      <c r="H26" s="14" t="str">
        <f>HLOOKUP(D26,'Sheet 1'!$1:$390,380,FALSE)</f>
        <v>F160/P0/C0</v>
      </c>
      <c r="I26" s="43" t="e">
        <f>VLOOKUP(D26,#REF!,1,FALSE)</f>
        <v>#REF!</v>
      </c>
    </row>
    <row r="27" spans="1:9" ht="17.25" customHeight="1">
      <c r="A27" s="40" t="s">
        <v>564</v>
      </c>
      <c r="B27" s="32" t="s">
        <v>45</v>
      </c>
      <c r="C27" s="44" t="s">
        <v>565</v>
      </c>
      <c r="D27" s="41" t="s">
        <v>9</v>
      </c>
      <c r="E27" s="45">
        <v>14</v>
      </c>
      <c r="F27" s="7">
        <v>14</v>
      </c>
      <c r="G27" s="7"/>
      <c r="H27" s="14" t="str">
        <f>HLOOKUP(D27,'Sheet 1'!$1:$390,380,FALSE)</f>
        <v>F0/P110/C0</v>
      </c>
      <c r="I27" s="43" t="e">
        <f>VLOOKUP(D27,#REF!,1,FALSE)</f>
        <v>#REF!</v>
      </c>
    </row>
    <row r="28" spans="1:9" ht="17.25" customHeight="1">
      <c r="A28" s="40" t="s">
        <v>564</v>
      </c>
      <c r="B28" s="32" t="s">
        <v>47</v>
      </c>
      <c r="C28" s="32" t="s">
        <v>558</v>
      </c>
      <c r="D28" s="32" t="s">
        <v>68</v>
      </c>
      <c r="E28" s="33">
        <v>34</v>
      </c>
      <c r="F28" s="1"/>
      <c r="G28" s="1"/>
      <c r="H28" s="14" t="str">
        <f>HLOOKUP(D28,'Sheet 1'!$1:$390,380,FALSE)</f>
        <v>F10/P0/C0</v>
      </c>
      <c r="I28" s="43" t="e">
        <f>VLOOKUP(D28,#REF!,1,FALSE)</f>
        <v>#REF!</v>
      </c>
    </row>
    <row r="29" spans="1:9" ht="17.25" customHeight="1">
      <c r="A29" s="40" t="s">
        <v>564</v>
      </c>
      <c r="B29" s="32" t="s">
        <v>47</v>
      </c>
      <c r="C29" s="32" t="s">
        <v>549</v>
      </c>
      <c r="D29" s="36" t="s">
        <v>6</v>
      </c>
      <c r="E29" s="33">
        <v>4</v>
      </c>
      <c r="F29" s="1"/>
      <c r="G29" s="1"/>
      <c r="H29" s="14" t="e">
        <f>HLOOKUP(D29,'Sheet 1'!$1:$390,380,FALSE)</f>
        <v>#N/A</v>
      </c>
      <c r="I29" s="43" t="e">
        <f>VLOOKUP(D29,#REF!,1,FALSE)</f>
        <v>#REF!</v>
      </c>
    </row>
    <row r="30" spans="1:9" ht="17.25" customHeight="1">
      <c r="A30" s="40" t="s">
        <v>564</v>
      </c>
      <c r="B30" s="32" t="s">
        <v>47</v>
      </c>
      <c r="C30" s="32" t="s">
        <v>550</v>
      </c>
      <c r="D30" s="41" t="s">
        <v>62</v>
      </c>
      <c r="E30" s="45">
        <v>4</v>
      </c>
      <c r="F30" s="7"/>
      <c r="G30" s="7"/>
      <c r="H30" s="14" t="str">
        <f>HLOOKUP(D30,'Sheet 1'!$1:$390,380,FALSE)</f>
        <v>F48/P0/C0</v>
      </c>
      <c r="I30" s="43" t="e">
        <f>VLOOKUP(D30,#REF!,1,FALSE)</f>
        <v>#REF!</v>
      </c>
    </row>
    <row r="31" spans="1:9" ht="17.25" customHeight="1">
      <c r="A31" s="40" t="s">
        <v>564</v>
      </c>
      <c r="B31" s="32" t="s">
        <v>47</v>
      </c>
      <c r="C31" s="32" t="s">
        <v>559</v>
      </c>
      <c r="D31" s="41" t="s">
        <v>64</v>
      </c>
      <c r="E31" s="33">
        <v>28</v>
      </c>
      <c r="F31" s="1"/>
      <c r="G31" s="1"/>
      <c r="H31" s="14" t="str">
        <f>HLOOKUP(D31,'Sheet 1'!$1:$390,380,FALSE)</f>
        <v>F14/P0/C0</v>
      </c>
      <c r="I31" s="43" t="e">
        <f>VLOOKUP(D31,#REF!,1,FALSE)</f>
        <v>#REF!</v>
      </c>
    </row>
    <row r="32" spans="1:9" ht="17.25" customHeight="1">
      <c r="A32" s="40" t="s">
        <v>564</v>
      </c>
      <c r="B32" s="32" t="s">
        <v>47</v>
      </c>
      <c r="C32" s="32" t="s">
        <v>560</v>
      </c>
      <c r="D32" s="41" t="s">
        <v>66</v>
      </c>
      <c r="E32" s="33">
        <v>2</v>
      </c>
      <c r="F32" s="1"/>
      <c r="G32" s="1"/>
      <c r="H32" s="14" t="str">
        <f>HLOOKUP(D32,'Sheet 1'!$1:$390,380,FALSE)</f>
        <v>F21/P0/C0</v>
      </c>
      <c r="I32" s="43" t="e">
        <f>VLOOKUP(D32,#REF!,1,FALSE)</f>
        <v>#REF!</v>
      </c>
    </row>
    <row r="33" spans="1:9" ht="17.25" customHeight="1">
      <c r="A33" s="40" t="s">
        <v>564</v>
      </c>
      <c r="B33" s="32" t="s">
        <v>47</v>
      </c>
      <c r="C33" s="32" t="s">
        <v>551</v>
      </c>
      <c r="D33" s="41" t="s">
        <v>61</v>
      </c>
      <c r="E33" s="45">
        <v>27</v>
      </c>
      <c r="F33" s="7">
        <v>27</v>
      </c>
      <c r="G33" s="7"/>
      <c r="H33" s="14" t="str">
        <f>HLOOKUP(D33,'Sheet 1'!$1:$390,380,FALSE)</f>
        <v>F19/P0/C0</v>
      </c>
      <c r="I33" s="43" t="e">
        <f>VLOOKUP(D33,#REF!,1,FALSE)</f>
        <v>#REF!</v>
      </c>
    </row>
    <row r="34" spans="1:9" ht="17.25" customHeight="1">
      <c r="A34" s="40" t="s">
        <v>564</v>
      </c>
      <c r="B34" s="32" t="s">
        <v>47</v>
      </c>
      <c r="C34" s="32" t="s">
        <v>553</v>
      </c>
      <c r="D34" s="41" t="s">
        <v>14</v>
      </c>
      <c r="E34" s="33">
        <v>3</v>
      </c>
      <c r="F34" s="1"/>
      <c r="G34" s="1"/>
      <c r="H34" s="14" t="str">
        <f>HLOOKUP(D34,'Sheet 1'!$1:$390,380,FALSE)</f>
        <v>F111/P0/C0</v>
      </c>
      <c r="I34" s="43" t="e">
        <f>VLOOKUP(D34,#REF!,1,FALSE)</f>
        <v>#REF!</v>
      </c>
    </row>
    <row r="35" spans="1:9" ht="17.25" customHeight="1">
      <c r="A35" s="40" t="s">
        <v>564</v>
      </c>
      <c r="B35" s="32" t="s">
        <v>45</v>
      </c>
      <c r="C35" s="44" t="s">
        <v>54</v>
      </c>
      <c r="D35" s="36" t="str">
        <f>C35</f>
        <v>Olimpiadas STEM</v>
      </c>
      <c r="E35" s="52">
        <v>44</v>
      </c>
      <c r="F35" s="9"/>
      <c r="G35" s="9"/>
      <c r="H35" s="14" t="str">
        <f>HLOOKUP(D35,'Sheet 1'!$1:$390,380,FALSE)</f>
        <v>F0/P180/C0</v>
      </c>
      <c r="I35" s="43" t="e">
        <f>VLOOKUP(D35,#REF!,1,FALSE)</f>
        <v>#REF!</v>
      </c>
    </row>
    <row r="36" spans="1:9" ht="17.25" customHeight="1">
      <c r="A36" s="40" t="s">
        <v>564</v>
      </c>
      <c r="B36" s="32" t="s">
        <v>47</v>
      </c>
      <c r="C36" s="44" t="s">
        <v>554</v>
      </c>
      <c r="D36" s="41" t="s">
        <v>3</v>
      </c>
      <c r="E36" s="33">
        <v>2</v>
      </c>
      <c r="F36" s="1"/>
      <c r="G36" s="1"/>
      <c r="H36" s="14" t="str">
        <f>HLOOKUP(D36,'Sheet 1'!$1:$390,380,FALSE)</f>
        <v>F230/P0/C0</v>
      </c>
      <c r="I36" s="43" t="e">
        <f>VLOOKUP(D36,#REF!,1,FALSE)</f>
        <v>#REF!</v>
      </c>
    </row>
    <row r="37" spans="1:9" ht="17.25" customHeight="1">
      <c r="A37" s="40" t="s">
        <v>564</v>
      </c>
      <c r="B37" s="32" t="s">
        <v>47</v>
      </c>
      <c r="C37" s="32" t="s">
        <v>562</v>
      </c>
      <c r="D37" s="41" t="s">
        <v>65</v>
      </c>
      <c r="E37" s="48">
        <v>44</v>
      </c>
      <c r="F37" s="16"/>
      <c r="G37" s="16"/>
      <c r="H37" s="14" t="str">
        <f>HLOOKUP(D37,'Sheet 1'!$1:$390,380,FALSE)</f>
        <v>F6/P0/C0</v>
      </c>
      <c r="I37" s="43" t="e">
        <f>VLOOKUP(D37,#REF!,1,FALSE)</f>
        <v>#REF!</v>
      </c>
    </row>
    <row r="38" spans="1:9" ht="17.25" customHeight="1">
      <c r="A38" s="40" t="s">
        <v>564</v>
      </c>
      <c r="B38" s="32" t="s">
        <v>47</v>
      </c>
      <c r="C38" s="32" t="s">
        <v>555</v>
      </c>
      <c r="D38" s="41" t="s">
        <v>4</v>
      </c>
      <c r="E38" s="33">
        <v>5</v>
      </c>
      <c r="F38" s="1"/>
      <c r="G38" s="1"/>
      <c r="H38" s="14" t="e">
        <f>HLOOKUP(D38,'Sheet 1'!$1:$390,380,FALSE)</f>
        <v>#N/A</v>
      </c>
      <c r="I38" s="43" t="e">
        <f>VLOOKUP(D38,#REF!,1,FALSE)</f>
        <v>#REF!</v>
      </c>
    </row>
    <row r="39" spans="1:9" ht="17.25" customHeight="1">
      <c r="A39" s="40" t="s">
        <v>564</v>
      </c>
      <c r="B39" s="32" t="s">
        <v>45</v>
      </c>
      <c r="C39" s="44" t="s">
        <v>566</v>
      </c>
      <c r="D39" s="41" t="s">
        <v>4</v>
      </c>
      <c r="E39" s="33">
        <v>7</v>
      </c>
      <c r="F39" s="1"/>
      <c r="G39" s="1"/>
      <c r="H39" s="14" t="e">
        <f>HLOOKUP(D39,'Sheet 1'!$1:$390,380,FALSE)</f>
        <v>#N/A</v>
      </c>
      <c r="I39" s="43" t="e">
        <f>VLOOKUP(D39,#REF!,1,FALSE)</f>
        <v>#REF!</v>
      </c>
    </row>
    <row r="40" spans="1:9" ht="17.25" customHeight="1">
      <c r="A40" s="40" t="s">
        <v>564</v>
      </c>
      <c r="B40" s="32" t="s">
        <v>47</v>
      </c>
      <c r="C40" s="32" t="s">
        <v>556</v>
      </c>
      <c r="D40" s="41" t="s">
        <v>67</v>
      </c>
      <c r="E40" s="33">
        <v>5</v>
      </c>
      <c r="F40" s="1"/>
      <c r="G40" s="1"/>
      <c r="H40" s="14" t="str">
        <f>HLOOKUP(D40,'Sheet 1'!$1:$390,380,FALSE)</f>
        <v>F7/P0/C0</v>
      </c>
      <c r="I40" s="43" t="e">
        <f>VLOOKUP(D40,#REF!,1,FALSE)</f>
        <v>#REF!</v>
      </c>
    </row>
    <row r="41" spans="1:9" ht="17.25" customHeight="1">
      <c r="A41" s="40" t="s">
        <v>564</v>
      </c>
      <c r="B41" s="32" t="s">
        <v>47</v>
      </c>
      <c r="C41" s="32" t="s">
        <v>563</v>
      </c>
      <c r="D41" s="41" t="s">
        <v>60</v>
      </c>
      <c r="E41" s="33">
        <v>1</v>
      </c>
      <c r="F41" s="1"/>
      <c r="G41" s="1"/>
      <c r="H41" s="14" t="str">
        <f>HLOOKUP(D41,'Sheet 1'!$1:$390,380,FALSE)</f>
        <v>F20/P0/C0</v>
      </c>
      <c r="I41" s="43" t="e">
        <f>VLOOKUP(D41,#REF!,1,FALSE)</f>
        <v>#REF!</v>
      </c>
    </row>
    <row r="42" spans="1:9" ht="17.25" customHeight="1">
      <c r="A42" s="40" t="s">
        <v>567</v>
      </c>
      <c r="B42" s="32" t="s">
        <v>47</v>
      </c>
      <c r="C42" s="32" t="s">
        <v>548</v>
      </c>
      <c r="D42" s="41" t="s">
        <v>63</v>
      </c>
      <c r="E42" s="33">
        <v>2</v>
      </c>
      <c r="F42" s="1"/>
      <c r="G42" s="1"/>
      <c r="H42" s="14" t="str">
        <f>HLOOKUP(D42,'Sheet 1'!$1:$390,380,FALSE)</f>
        <v>F160/P0/C0</v>
      </c>
      <c r="I42" s="43" t="e">
        <f>VLOOKUP(D42,#REF!,1,FALSE)</f>
        <v>#REF!</v>
      </c>
    </row>
    <row r="43" spans="1:9" ht="17.25" customHeight="1">
      <c r="A43" s="40" t="s">
        <v>567</v>
      </c>
      <c r="B43" s="32" t="s">
        <v>45</v>
      </c>
      <c r="C43" s="44" t="s">
        <v>565</v>
      </c>
      <c r="D43" s="41" t="s">
        <v>9</v>
      </c>
      <c r="E43" s="45">
        <v>26</v>
      </c>
      <c r="F43" s="7">
        <v>26</v>
      </c>
      <c r="G43" s="7"/>
      <c r="H43" s="14" t="str">
        <f>HLOOKUP(D43,'Sheet 1'!$1:$390,380,FALSE)</f>
        <v>F0/P110/C0</v>
      </c>
      <c r="I43" s="43" t="e">
        <f>VLOOKUP(D43,#REF!,1,FALSE)</f>
        <v>#REF!</v>
      </c>
    </row>
    <row r="44" spans="1:9" ht="17.25" customHeight="1">
      <c r="A44" s="40" t="s">
        <v>567</v>
      </c>
      <c r="B44" s="32" t="s">
        <v>47</v>
      </c>
      <c r="C44" s="32" t="s">
        <v>550</v>
      </c>
      <c r="D44" s="41" t="s">
        <v>62</v>
      </c>
      <c r="E44" s="42">
        <v>60</v>
      </c>
      <c r="F44" s="6"/>
      <c r="G44" s="6"/>
      <c r="H44" s="14" t="str">
        <f>HLOOKUP(D44,'Sheet 1'!$1:$390,380,FALSE)</f>
        <v>F48/P0/C0</v>
      </c>
      <c r="I44" s="43" t="e">
        <f>VLOOKUP(D44,#REF!,1,FALSE)</f>
        <v>#REF!</v>
      </c>
    </row>
    <row r="45" spans="1:9" ht="17.25" customHeight="1">
      <c r="A45" s="40" t="s">
        <v>567</v>
      </c>
      <c r="B45" s="32" t="s">
        <v>47</v>
      </c>
      <c r="C45" s="32" t="s">
        <v>559</v>
      </c>
      <c r="D45" s="41" t="s">
        <v>64</v>
      </c>
      <c r="E45" s="33">
        <v>27</v>
      </c>
      <c r="F45" s="1"/>
      <c r="G45" s="1"/>
      <c r="H45" s="14" t="str">
        <f>HLOOKUP(D45,'Sheet 1'!$1:$390,380,FALSE)</f>
        <v>F14/P0/C0</v>
      </c>
      <c r="I45" s="43" t="e">
        <f>VLOOKUP(D45,#REF!,1,FALSE)</f>
        <v>#REF!</v>
      </c>
    </row>
    <row r="46" spans="1:9" ht="17.25" customHeight="1">
      <c r="A46" s="40" t="s">
        <v>567</v>
      </c>
      <c r="B46" s="32" t="s">
        <v>45</v>
      </c>
      <c r="C46" s="53" t="s">
        <v>568</v>
      </c>
      <c r="D46" s="41" t="s">
        <v>10</v>
      </c>
      <c r="E46" s="33">
        <v>2</v>
      </c>
      <c r="F46" s="1"/>
      <c r="G46" s="1"/>
      <c r="H46" s="14" t="str">
        <f>HLOOKUP(D46,'Sheet 1'!$1:$390,380,FALSE)</f>
        <v>F0/P50/C0</v>
      </c>
      <c r="I46" s="43" t="e">
        <f>VLOOKUP(D46,#REF!,1,FALSE)</f>
        <v>#REF!</v>
      </c>
    </row>
    <row r="47" spans="1:9" ht="17.25" customHeight="1">
      <c r="A47" s="40" t="s">
        <v>567</v>
      </c>
      <c r="B47" s="32" t="s">
        <v>47</v>
      </c>
      <c r="C47" s="32" t="s">
        <v>560</v>
      </c>
      <c r="D47" s="41" t="s">
        <v>66</v>
      </c>
      <c r="E47" s="33">
        <v>1</v>
      </c>
      <c r="F47" s="1"/>
      <c r="G47" s="1"/>
      <c r="H47" s="14" t="str">
        <f>HLOOKUP(D47,'Sheet 1'!$1:$390,380,FALSE)</f>
        <v>F21/P0/C0</v>
      </c>
      <c r="I47" s="43" t="e">
        <f>VLOOKUP(D47,#REF!,1,FALSE)</f>
        <v>#REF!</v>
      </c>
    </row>
    <row r="48" spans="1:9" ht="17.25" customHeight="1">
      <c r="A48" s="40" t="s">
        <v>567</v>
      </c>
      <c r="B48" s="32" t="s">
        <v>47</v>
      </c>
      <c r="C48" s="32" t="s">
        <v>551</v>
      </c>
      <c r="D48" s="41" t="s">
        <v>61</v>
      </c>
      <c r="E48" s="54">
        <v>30</v>
      </c>
      <c r="F48" s="10"/>
      <c r="G48" s="10"/>
      <c r="H48" s="14" t="str">
        <f>HLOOKUP(D48,'Sheet 1'!$1:$390,380,FALSE)</f>
        <v>F19/P0/C0</v>
      </c>
      <c r="I48" s="43" t="e">
        <f>VLOOKUP(D48,#REF!,1,FALSE)</f>
        <v>#REF!</v>
      </c>
    </row>
    <row r="49" spans="1:9" ht="17.25" customHeight="1">
      <c r="A49" s="40" t="s">
        <v>567</v>
      </c>
      <c r="B49" s="32" t="s">
        <v>47</v>
      </c>
      <c r="C49" s="32" t="s">
        <v>553</v>
      </c>
      <c r="D49" s="41" t="s">
        <v>14</v>
      </c>
      <c r="E49" s="33">
        <v>1</v>
      </c>
      <c r="F49" s="1"/>
      <c r="G49" s="1"/>
      <c r="H49" s="14" t="str">
        <f>HLOOKUP(D49,'Sheet 1'!$1:$390,380,FALSE)</f>
        <v>F111/P0/C0</v>
      </c>
      <c r="I49" s="43" t="e">
        <f>VLOOKUP(D49,#REF!,1,FALSE)</f>
        <v>#REF!</v>
      </c>
    </row>
    <row r="50" spans="1:9" ht="17.25" customHeight="1">
      <c r="A50" s="40" t="s">
        <v>567</v>
      </c>
      <c r="B50" s="32" t="s">
        <v>45</v>
      </c>
      <c r="C50" s="36" t="s">
        <v>54</v>
      </c>
      <c r="D50" s="36" t="str">
        <f>C50</f>
        <v>Olimpiadas STEM</v>
      </c>
      <c r="E50" s="33">
        <v>21</v>
      </c>
      <c r="F50" s="1"/>
      <c r="G50" s="1"/>
      <c r="H50" s="14" t="str">
        <f>HLOOKUP(D50,'Sheet 1'!$1:$390,380,FALSE)</f>
        <v>F0/P180/C0</v>
      </c>
      <c r="I50" s="43" t="e">
        <f>VLOOKUP(D50,#REF!,1,FALSE)</f>
        <v>#REF!</v>
      </c>
    </row>
    <row r="51" spans="1:9" ht="17.25" customHeight="1">
      <c r="A51" s="40" t="s">
        <v>567</v>
      </c>
      <c r="B51" s="32" t="s">
        <v>47</v>
      </c>
      <c r="C51" s="44" t="s">
        <v>554</v>
      </c>
      <c r="D51" s="41" t="s">
        <v>3</v>
      </c>
      <c r="E51" s="33">
        <v>1</v>
      </c>
      <c r="F51" s="1"/>
      <c r="G51" s="1"/>
      <c r="H51" s="14" t="str">
        <f>HLOOKUP(D51,'Sheet 1'!$1:$390,380,FALSE)</f>
        <v>F230/P0/C0</v>
      </c>
      <c r="I51" s="43" t="e">
        <f>VLOOKUP(D51,#REF!,1,FALSE)</f>
        <v>#REF!</v>
      </c>
    </row>
    <row r="52" spans="1:9" ht="17.25" customHeight="1">
      <c r="A52" s="40" t="s">
        <v>567</v>
      </c>
      <c r="B52" s="32" t="s">
        <v>47</v>
      </c>
      <c r="C52" s="32" t="s">
        <v>562</v>
      </c>
      <c r="D52" s="41" t="s">
        <v>65</v>
      </c>
      <c r="E52" s="33">
        <v>31</v>
      </c>
      <c r="F52" s="1"/>
      <c r="G52" s="1"/>
      <c r="H52" s="14" t="str">
        <f>HLOOKUP(D52,'Sheet 1'!$1:$390,380,FALSE)</f>
        <v>F6/P0/C0</v>
      </c>
      <c r="I52" s="43" t="e">
        <f>VLOOKUP(D52,#REF!,1,FALSE)</f>
        <v>#REF!</v>
      </c>
    </row>
    <row r="53" spans="1:9" ht="17.25" customHeight="1">
      <c r="A53" s="40" t="s">
        <v>567</v>
      </c>
      <c r="B53" s="32" t="s">
        <v>47</v>
      </c>
      <c r="C53" s="32" t="s">
        <v>555</v>
      </c>
      <c r="D53" s="41" t="s">
        <v>4</v>
      </c>
      <c r="E53" s="33">
        <v>2</v>
      </c>
      <c r="F53" s="1"/>
      <c r="G53" s="1"/>
      <c r="H53" s="14" t="e">
        <f>HLOOKUP(D53,'Sheet 1'!$1:$390,380,FALSE)</f>
        <v>#N/A</v>
      </c>
      <c r="I53" s="43" t="e">
        <f>VLOOKUP(D53,#REF!,1,FALSE)</f>
        <v>#REF!</v>
      </c>
    </row>
    <row r="54" spans="1:9" ht="17.25" customHeight="1">
      <c r="A54" s="40" t="s">
        <v>567</v>
      </c>
      <c r="B54" s="32" t="s">
        <v>45</v>
      </c>
      <c r="C54" s="44" t="s">
        <v>566</v>
      </c>
      <c r="D54" s="41" t="s">
        <v>4</v>
      </c>
      <c r="E54" s="33">
        <v>1</v>
      </c>
      <c r="F54" s="1"/>
      <c r="G54" s="1"/>
      <c r="H54" s="14" t="e">
        <f>HLOOKUP(D54,'Sheet 1'!$1:$390,380,FALSE)</f>
        <v>#N/A</v>
      </c>
      <c r="I54" s="43" t="e">
        <f>VLOOKUP(D54,#REF!,1,FALSE)</f>
        <v>#REF!</v>
      </c>
    </row>
    <row r="55" spans="1:9" ht="17.25" customHeight="1">
      <c r="A55" s="40" t="s">
        <v>567</v>
      </c>
      <c r="B55" s="32" t="s">
        <v>47</v>
      </c>
      <c r="C55" s="32" t="s">
        <v>563</v>
      </c>
      <c r="D55" s="41" t="s">
        <v>60</v>
      </c>
      <c r="E55" s="33">
        <v>1</v>
      </c>
      <c r="F55" s="1"/>
      <c r="G55" s="1"/>
      <c r="H55" s="14" t="str">
        <f>HLOOKUP(D55,'Sheet 1'!$1:$390,380,FALSE)</f>
        <v>F20/P0/C0</v>
      </c>
      <c r="I55" s="43" t="e">
        <f>VLOOKUP(D55,#REF!,1,FALSE)</f>
        <v>#REF!</v>
      </c>
    </row>
    <row r="56" spans="1:9" ht="17.25" customHeight="1">
      <c r="A56" s="40" t="s">
        <v>569</v>
      </c>
      <c r="B56" s="32" t="s">
        <v>45</v>
      </c>
      <c r="C56" s="44" t="s">
        <v>570</v>
      </c>
      <c r="D56" s="41" t="s">
        <v>12</v>
      </c>
      <c r="E56" s="55">
        <v>26</v>
      </c>
      <c r="F56" s="5"/>
      <c r="G56" s="5"/>
      <c r="H56" s="14" t="str">
        <f>HLOOKUP(D56,'Sheet 1'!$1:$390,380,FALSE)</f>
        <v>F0/P30/C0</v>
      </c>
      <c r="I56" s="43" t="e">
        <f>VLOOKUP(D56,#REF!,1,FALSE)</f>
        <v>#REF!</v>
      </c>
    </row>
    <row r="57" spans="1:9" ht="17.25" customHeight="1">
      <c r="A57" s="40" t="s">
        <v>569</v>
      </c>
      <c r="B57" s="32" t="s">
        <v>47</v>
      </c>
      <c r="C57" s="32" t="s">
        <v>548</v>
      </c>
      <c r="D57" s="41" t="s">
        <v>63</v>
      </c>
      <c r="E57" s="33">
        <v>1</v>
      </c>
      <c r="F57" s="1"/>
      <c r="G57" s="1"/>
      <c r="H57" s="14" t="str">
        <f>HLOOKUP(D57,'Sheet 1'!$1:$390,380,FALSE)</f>
        <v>F160/P0/C0</v>
      </c>
      <c r="I57" s="43" t="e">
        <f>VLOOKUP(D57,#REF!,1,FALSE)</f>
        <v>#REF!</v>
      </c>
    </row>
    <row r="58" spans="1:9" ht="17.25" customHeight="1">
      <c r="A58" s="40" t="s">
        <v>569</v>
      </c>
      <c r="B58" s="32" t="s">
        <v>45</v>
      </c>
      <c r="C58" s="56" t="s">
        <v>7</v>
      </c>
      <c r="D58" s="36" t="str">
        <f>C58</f>
        <v>ENAD - Enseñar en el Nivel Adecuado</v>
      </c>
      <c r="E58" s="33">
        <v>7</v>
      </c>
      <c r="F58" s="1"/>
      <c r="G58" s="1"/>
      <c r="H58" s="14" t="str">
        <f>HLOOKUP(D58,'Sheet 1'!$1:$390,380,FALSE)</f>
        <v>F0/P30/C0</v>
      </c>
      <c r="I58" s="43" t="e">
        <f>VLOOKUP(D58,#REF!,1,FALSE)</f>
        <v>#REF!</v>
      </c>
    </row>
    <row r="59" spans="1:9" ht="17.25" customHeight="1">
      <c r="A59" s="40" t="s">
        <v>569</v>
      </c>
      <c r="B59" s="32" t="s">
        <v>47</v>
      </c>
      <c r="C59" s="32" t="s">
        <v>549</v>
      </c>
      <c r="D59" s="36" t="s">
        <v>6</v>
      </c>
      <c r="E59" s="33">
        <v>2</v>
      </c>
      <c r="F59" s="1"/>
      <c r="G59" s="1"/>
      <c r="H59" s="14" t="e">
        <f>HLOOKUP(D59,'Sheet 1'!$1:$390,380,FALSE)</f>
        <v>#N/A</v>
      </c>
      <c r="I59" s="43" t="e">
        <f>VLOOKUP(D59,#REF!,1,FALSE)</f>
        <v>#REF!</v>
      </c>
    </row>
    <row r="60" spans="1:9" ht="17.25" customHeight="1">
      <c r="A60" s="40" t="s">
        <v>569</v>
      </c>
      <c r="B60" s="32" t="s">
        <v>45</v>
      </c>
      <c r="C60" s="44" t="s">
        <v>6</v>
      </c>
      <c r="D60" s="36" t="str">
        <f>C60</f>
        <v>ESMATE</v>
      </c>
      <c r="E60" s="33">
        <v>7</v>
      </c>
      <c r="F60" s="1"/>
      <c r="G60" s="1"/>
      <c r="H60" s="14" t="e">
        <f>HLOOKUP(D60,'Sheet 1'!$1:$390,380,FALSE)</f>
        <v>#N/A</v>
      </c>
      <c r="I60" s="43" t="e">
        <f>VLOOKUP(D60,#REF!,1,FALSE)</f>
        <v>#REF!</v>
      </c>
    </row>
    <row r="61" spans="1:9" ht="17.25" customHeight="1">
      <c r="A61" s="40" t="s">
        <v>569</v>
      </c>
      <c r="B61" s="32" t="s">
        <v>47</v>
      </c>
      <c r="C61" s="32" t="s">
        <v>550</v>
      </c>
      <c r="D61" s="41" t="s">
        <v>62</v>
      </c>
      <c r="E61" s="42">
        <v>2</v>
      </c>
      <c r="F61" s="6"/>
      <c r="G61" s="6"/>
      <c r="H61" s="14" t="str">
        <f>HLOOKUP(D61,'Sheet 1'!$1:$390,380,FALSE)</f>
        <v>F48/P0/C0</v>
      </c>
      <c r="I61" s="43" t="e">
        <f>VLOOKUP(D61,#REF!,1,FALSE)</f>
        <v>#REF!</v>
      </c>
    </row>
    <row r="62" spans="1:9" ht="17.25" customHeight="1">
      <c r="A62" s="40" t="s">
        <v>569</v>
      </c>
      <c r="B62" s="32" t="s">
        <v>47</v>
      </c>
      <c r="C62" s="32" t="s">
        <v>559</v>
      </c>
      <c r="D62" s="41" t="s">
        <v>64</v>
      </c>
      <c r="E62" s="33">
        <v>8</v>
      </c>
      <c r="F62" s="1"/>
      <c r="G62" s="1"/>
      <c r="H62" s="14" t="str">
        <f>HLOOKUP(D62,'Sheet 1'!$1:$390,380,FALSE)</f>
        <v>F14/P0/C0</v>
      </c>
      <c r="I62" s="43" t="e">
        <f>VLOOKUP(D62,#REF!,1,FALSE)</f>
        <v>#REF!</v>
      </c>
    </row>
    <row r="63" spans="1:9" ht="17.25" customHeight="1">
      <c r="A63" s="40" t="s">
        <v>569</v>
      </c>
      <c r="B63" s="32" t="s">
        <v>47</v>
      </c>
      <c r="C63" s="32" t="s">
        <v>560</v>
      </c>
      <c r="D63" s="41" t="s">
        <v>66</v>
      </c>
      <c r="E63" s="33">
        <v>3</v>
      </c>
      <c r="F63" s="1"/>
      <c r="G63" s="1"/>
      <c r="H63" s="14" t="str">
        <f>HLOOKUP(D63,'Sheet 1'!$1:$390,380,FALSE)</f>
        <v>F21/P0/C0</v>
      </c>
      <c r="I63" s="43" t="e">
        <f>VLOOKUP(D63,#REF!,1,FALSE)</f>
        <v>#REF!</v>
      </c>
    </row>
    <row r="64" spans="1:9" ht="17.25" customHeight="1">
      <c r="A64" s="40" t="s">
        <v>569</v>
      </c>
      <c r="B64" s="32" t="s">
        <v>47</v>
      </c>
      <c r="C64" s="32" t="s">
        <v>551</v>
      </c>
      <c r="D64" s="41" t="s">
        <v>61</v>
      </c>
      <c r="E64" s="57">
        <v>40</v>
      </c>
      <c r="F64" s="11"/>
      <c r="G64" s="11"/>
      <c r="H64" s="14" t="str">
        <f>HLOOKUP(D64,'Sheet 1'!$1:$390,380,FALSE)</f>
        <v>F19/P0/C0</v>
      </c>
      <c r="I64" s="43" t="e">
        <f>VLOOKUP(D64,#REF!,1,FALSE)</f>
        <v>#REF!</v>
      </c>
    </row>
    <row r="65" spans="1:9" ht="17.25" customHeight="1">
      <c r="A65" s="40" t="s">
        <v>569</v>
      </c>
      <c r="B65" s="32" t="s">
        <v>45</v>
      </c>
      <c r="C65" s="58" t="s">
        <v>571</v>
      </c>
      <c r="D65" s="41" t="s">
        <v>11</v>
      </c>
      <c r="E65" s="33">
        <v>11</v>
      </c>
      <c r="F65" s="1"/>
      <c r="G65" s="1"/>
      <c r="H65" s="14" t="str">
        <f>HLOOKUP(D65,'Sheet 1'!$1:$390,380,FALSE)</f>
        <v>F0/P33/C0</v>
      </c>
      <c r="I65" s="43" t="e">
        <f>VLOOKUP(D65,#REF!,1,FALSE)</f>
        <v>#REF!</v>
      </c>
    </row>
    <row r="66" spans="1:9" ht="17.25" customHeight="1">
      <c r="A66" s="40" t="s">
        <v>569</v>
      </c>
      <c r="B66" s="32" t="s">
        <v>47</v>
      </c>
      <c r="C66" s="32" t="s">
        <v>553</v>
      </c>
      <c r="D66" s="41" t="s">
        <v>14</v>
      </c>
      <c r="E66" s="45">
        <v>54</v>
      </c>
      <c r="F66" s="7"/>
      <c r="G66" s="7"/>
      <c r="H66" s="14" t="str">
        <f>HLOOKUP(D66,'Sheet 1'!$1:$390,380,FALSE)</f>
        <v>F111/P0/C0</v>
      </c>
      <c r="I66" s="43" t="e">
        <f>VLOOKUP(D66,#REF!,1,FALSE)</f>
        <v>#REF!</v>
      </c>
    </row>
    <row r="67" spans="1:9" ht="17.25" customHeight="1">
      <c r="A67" s="40" t="s">
        <v>569</v>
      </c>
      <c r="B67" s="32" t="s">
        <v>47</v>
      </c>
      <c r="C67" s="59" t="s">
        <v>554</v>
      </c>
      <c r="D67" s="41" t="s">
        <v>3</v>
      </c>
      <c r="E67" s="33">
        <v>4</v>
      </c>
      <c r="F67" s="1"/>
      <c r="G67" s="1"/>
      <c r="H67" s="14" t="str">
        <f>HLOOKUP(D67,'Sheet 1'!$1:$390,380,FALSE)</f>
        <v>F230/P0/C0</v>
      </c>
      <c r="I67" s="43" t="e">
        <f>VLOOKUP(D67,#REF!,1,FALSE)</f>
        <v>#REF!</v>
      </c>
    </row>
    <row r="68" spans="1:9" ht="17.25" customHeight="1">
      <c r="A68" s="40" t="s">
        <v>569</v>
      </c>
      <c r="B68" s="32" t="s">
        <v>47</v>
      </c>
      <c r="C68" s="32" t="s">
        <v>555</v>
      </c>
      <c r="D68" s="41" t="s">
        <v>4</v>
      </c>
      <c r="E68" s="33">
        <v>1</v>
      </c>
      <c r="F68" s="1"/>
      <c r="G68" s="1"/>
      <c r="H68" s="14" t="e">
        <f>HLOOKUP(D68,'Sheet 1'!$1:$390,380,FALSE)</f>
        <v>#N/A</v>
      </c>
      <c r="I68" s="43" t="e">
        <f>VLOOKUP(D68,#REF!,1,FALSE)</f>
        <v>#REF!</v>
      </c>
    </row>
    <row r="69" spans="1:9" ht="17.25" customHeight="1">
      <c r="A69" s="40" t="s">
        <v>569</v>
      </c>
      <c r="B69" s="32" t="s">
        <v>47</v>
      </c>
      <c r="C69" s="32" t="s">
        <v>563</v>
      </c>
      <c r="D69" s="41" t="s">
        <v>60</v>
      </c>
      <c r="E69" s="33">
        <v>1</v>
      </c>
      <c r="F69" s="1"/>
      <c r="G69" s="1"/>
      <c r="H69" s="14" t="str">
        <f>HLOOKUP(D69,'Sheet 1'!$1:$390,380,FALSE)</f>
        <v>F20/P0/C0</v>
      </c>
      <c r="I69" s="43" t="e">
        <f>VLOOKUP(D69,#REF!,1,FALSE)</f>
        <v>#REF!</v>
      </c>
    </row>
    <row r="70" spans="1:9" ht="17.25" customHeight="1">
      <c r="A70" s="40" t="s">
        <v>572</v>
      </c>
      <c r="B70" s="32" t="s">
        <v>47</v>
      </c>
      <c r="C70" s="32" t="s">
        <v>548</v>
      </c>
      <c r="D70" s="41" t="s">
        <v>63</v>
      </c>
      <c r="E70" s="33">
        <v>2</v>
      </c>
      <c r="F70" s="1"/>
      <c r="G70" s="1"/>
      <c r="H70" s="14" t="str">
        <f>HLOOKUP(D70,'Sheet 1'!$1:$390,380,FALSE)</f>
        <v>F160/P0/C0</v>
      </c>
      <c r="I70" s="43" t="e">
        <f>VLOOKUP(D70,#REF!,1,FALSE)</f>
        <v>#REF!</v>
      </c>
    </row>
    <row r="71" spans="1:9" ht="17.25" customHeight="1">
      <c r="A71" s="40" t="s">
        <v>572</v>
      </c>
      <c r="B71" s="32" t="s">
        <v>47</v>
      </c>
      <c r="C71" s="32" t="s">
        <v>558</v>
      </c>
      <c r="D71" s="32" t="s">
        <v>68</v>
      </c>
      <c r="E71" s="33">
        <v>11</v>
      </c>
      <c r="F71" s="1"/>
      <c r="G71" s="1"/>
      <c r="H71" s="14" t="str">
        <f>HLOOKUP(D71,'Sheet 1'!$1:$390,380,FALSE)</f>
        <v>F10/P0/C0</v>
      </c>
      <c r="I71" s="43" t="e">
        <f>VLOOKUP(D71,#REF!,1,FALSE)</f>
        <v>#REF!</v>
      </c>
    </row>
    <row r="72" spans="1:9" ht="17.25" customHeight="1">
      <c r="A72" s="40" t="s">
        <v>572</v>
      </c>
      <c r="B72" s="32" t="s">
        <v>45</v>
      </c>
      <c r="C72" s="36" t="s">
        <v>573</v>
      </c>
      <c r="D72" s="36" t="s">
        <v>574</v>
      </c>
      <c r="E72" s="33">
        <v>30</v>
      </c>
      <c r="F72" s="22"/>
      <c r="G72" s="22"/>
      <c r="H72" s="22"/>
      <c r="I72" s="43"/>
    </row>
    <row r="73" spans="1:9" ht="17.25" customHeight="1">
      <c r="A73" s="40" t="s">
        <v>572</v>
      </c>
      <c r="B73" s="32" t="s">
        <v>47</v>
      </c>
      <c r="C73" s="32" t="s">
        <v>550</v>
      </c>
      <c r="D73" s="41" t="s">
        <v>62</v>
      </c>
      <c r="E73" s="52">
        <v>20</v>
      </c>
      <c r="F73" s="9"/>
      <c r="G73" s="9"/>
      <c r="H73" s="14" t="str">
        <f>HLOOKUP(D73,'Sheet 1'!$1:$390,380,FALSE)</f>
        <v>F48/P0/C0</v>
      </c>
      <c r="I73" s="43" t="e">
        <f>VLOOKUP(D73,#REF!,1,FALSE)</f>
        <v>#REF!</v>
      </c>
    </row>
    <row r="74" spans="1:9" ht="17.25" customHeight="1">
      <c r="A74" s="40" t="s">
        <v>572</v>
      </c>
      <c r="B74" s="32" t="s">
        <v>47</v>
      </c>
      <c r="C74" s="32" t="s">
        <v>559</v>
      </c>
      <c r="D74" s="41" t="s">
        <v>64</v>
      </c>
      <c r="E74" s="33">
        <v>11</v>
      </c>
      <c r="F74" s="1"/>
      <c r="G74" s="1"/>
      <c r="H74" s="14" t="str">
        <f>HLOOKUP(D74,'Sheet 1'!$1:$390,380,FALSE)</f>
        <v>F14/P0/C0</v>
      </c>
      <c r="I74" s="43" t="e">
        <f>VLOOKUP(D74,#REF!,1,FALSE)</f>
        <v>#REF!</v>
      </c>
    </row>
    <row r="75" spans="1:9" ht="17.25" customHeight="1">
      <c r="A75" s="40" t="s">
        <v>572</v>
      </c>
      <c r="B75" s="32" t="s">
        <v>47</v>
      </c>
      <c r="C75" s="32" t="s">
        <v>560</v>
      </c>
      <c r="D75" s="41" t="s">
        <v>66</v>
      </c>
      <c r="E75" s="33">
        <v>2</v>
      </c>
      <c r="F75" s="1"/>
      <c r="G75" s="1"/>
      <c r="H75" s="14" t="str">
        <f>HLOOKUP(D75,'Sheet 1'!$1:$390,380,FALSE)</f>
        <v>F21/P0/C0</v>
      </c>
      <c r="I75" s="43" t="e">
        <f>VLOOKUP(D75,#REF!,1,FALSE)</f>
        <v>#REF!</v>
      </c>
    </row>
    <row r="76" spans="1:9" ht="17.25" customHeight="1">
      <c r="A76" s="40" t="s">
        <v>572</v>
      </c>
      <c r="B76" s="32" t="s">
        <v>47</v>
      </c>
      <c r="C76" s="32" t="s">
        <v>551</v>
      </c>
      <c r="D76" s="41" t="s">
        <v>61</v>
      </c>
      <c r="E76" s="33">
        <v>37</v>
      </c>
      <c r="F76" s="1"/>
      <c r="G76" s="1"/>
      <c r="H76" s="14" t="str">
        <f>HLOOKUP(D76,'Sheet 1'!$1:$390,380,FALSE)</f>
        <v>F19/P0/C0</v>
      </c>
      <c r="I76" s="43" t="e">
        <f>VLOOKUP(D76,#REF!,1,FALSE)</f>
        <v>#REF!</v>
      </c>
    </row>
    <row r="77" spans="1:9" ht="17.25" customHeight="1">
      <c r="A77" s="40" t="s">
        <v>572</v>
      </c>
      <c r="B77" s="32" t="s">
        <v>47</v>
      </c>
      <c r="C77" s="32" t="s">
        <v>553</v>
      </c>
      <c r="D77" s="41" t="s">
        <v>14</v>
      </c>
      <c r="E77" s="45">
        <v>26</v>
      </c>
      <c r="F77" s="7">
        <v>26</v>
      </c>
      <c r="G77" s="7"/>
      <c r="H77" s="14" t="str">
        <f>HLOOKUP(D77,'Sheet 1'!$1:$390,380,FALSE)</f>
        <v>F111/P0/C0</v>
      </c>
      <c r="I77" s="43" t="e">
        <f>VLOOKUP(D77,#REF!,1,FALSE)</f>
        <v>#REF!</v>
      </c>
    </row>
    <row r="78" spans="1:9" ht="17.25" customHeight="1">
      <c r="A78" s="40" t="s">
        <v>572</v>
      </c>
      <c r="B78" s="32" t="s">
        <v>45</v>
      </c>
      <c r="C78" s="36" t="s">
        <v>54</v>
      </c>
      <c r="D78" s="36" t="str">
        <f>C78</f>
        <v>Olimpiadas STEM</v>
      </c>
      <c r="E78" s="33">
        <v>9</v>
      </c>
      <c r="F78" s="1"/>
      <c r="G78" s="1"/>
      <c r="H78" s="14" t="str">
        <f>HLOOKUP(D78,'Sheet 1'!$1:$390,380,FALSE)</f>
        <v>F0/P180/C0</v>
      </c>
      <c r="I78" s="43" t="e">
        <f>VLOOKUP(D78,#REF!,1,FALSE)</f>
        <v>#REF!</v>
      </c>
    </row>
    <row r="79" spans="1:9" ht="17.25" customHeight="1">
      <c r="A79" s="40" t="s">
        <v>572</v>
      </c>
      <c r="B79" s="32" t="s">
        <v>47</v>
      </c>
      <c r="C79" s="50" t="s">
        <v>554</v>
      </c>
      <c r="D79" s="41" t="s">
        <v>3</v>
      </c>
      <c r="E79" s="33">
        <v>1</v>
      </c>
      <c r="F79" s="1"/>
      <c r="G79" s="1"/>
      <c r="H79" s="14" t="str">
        <f>HLOOKUP(D79,'Sheet 1'!$1:$390,380,FALSE)</f>
        <v>F230/P0/C0</v>
      </c>
      <c r="I79" s="43" t="e">
        <f>VLOOKUP(D79,#REF!,1,FALSE)</f>
        <v>#REF!</v>
      </c>
    </row>
    <row r="80" spans="1:9" ht="17.25" customHeight="1">
      <c r="A80" s="40" t="s">
        <v>572</v>
      </c>
      <c r="B80" s="32" t="s">
        <v>47</v>
      </c>
      <c r="C80" s="32" t="s">
        <v>562</v>
      </c>
      <c r="D80" s="41" t="s">
        <v>65</v>
      </c>
      <c r="E80" s="33">
        <v>29</v>
      </c>
      <c r="F80" s="1"/>
      <c r="G80" s="1"/>
      <c r="H80" s="14" t="str">
        <f>HLOOKUP(D80,'Sheet 1'!$1:$390,380,FALSE)</f>
        <v>F6/P0/C0</v>
      </c>
      <c r="I80" s="43" t="e">
        <f>VLOOKUP(D80,#REF!,1,FALSE)</f>
        <v>#REF!</v>
      </c>
    </row>
    <row r="81" spans="1:9" ht="17.25" customHeight="1">
      <c r="A81" s="40" t="s">
        <v>572</v>
      </c>
      <c r="B81" s="32" t="s">
        <v>47</v>
      </c>
      <c r="C81" s="32" t="s">
        <v>555</v>
      </c>
      <c r="D81" s="41" t="s">
        <v>4</v>
      </c>
      <c r="E81" s="33">
        <v>3</v>
      </c>
      <c r="F81" s="1"/>
      <c r="G81" s="1"/>
      <c r="H81" s="14" t="e">
        <f>HLOOKUP(D81,'Sheet 1'!$1:$390,380,FALSE)</f>
        <v>#N/A</v>
      </c>
      <c r="I81" s="43" t="e">
        <f>VLOOKUP(D81,#REF!,1,FALSE)</f>
        <v>#REF!</v>
      </c>
    </row>
    <row r="82" spans="1:9" ht="17.25" customHeight="1">
      <c r="A82" s="40" t="s">
        <v>572</v>
      </c>
      <c r="B82" s="32" t="s">
        <v>47</v>
      </c>
      <c r="C82" s="32" t="s">
        <v>563</v>
      </c>
      <c r="D82" s="41" t="s">
        <v>60</v>
      </c>
      <c r="E82" s="45">
        <v>11</v>
      </c>
      <c r="F82" s="7">
        <v>11</v>
      </c>
      <c r="G82" s="7"/>
      <c r="H82" s="14" t="str">
        <f>HLOOKUP(D82,'Sheet 1'!$1:$390,380,FALSE)</f>
        <v>F20/P0/C0</v>
      </c>
      <c r="I82" s="43" t="e">
        <f>VLOOKUP(D82,#REF!,1,FALSE)</f>
        <v>#REF!</v>
      </c>
    </row>
    <row r="83" spans="1:9" ht="17.25" customHeight="1">
      <c r="A83" s="40" t="s">
        <v>575</v>
      </c>
      <c r="B83" s="32" t="s">
        <v>47</v>
      </c>
      <c r="C83" s="32" t="s">
        <v>548</v>
      </c>
      <c r="D83" s="41" t="s">
        <v>63</v>
      </c>
      <c r="E83" s="33">
        <v>3</v>
      </c>
      <c r="F83" s="1"/>
      <c r="G83" s="1"/>
      <c r="H83" s="14" t="str">
        <f>HLOOKUP(D83,'Sheet 1'!$1:$390,380,FALSE)</f>
        <v>F160/P0/C0</v>
      </c>
      <c r="I83" s="43" t="e">
        <f>VLOOKUP(D83,#REF!,1,FALSE)</f>
        <v>#REF!</v>
      </c>
    </row>
    <row r="84" spans="1:9" ht="17.25" customHeight="1">
      <c r="A84" s="40" t="s">
        <v>575</v>
      </c>
      <c r="B84" s="32" t="s">
        <v>45</v>
      </c>
      <c r="C84" s="44" t="s">
        <v>576</v>
      </c>
      <c r="D84" s="41" t="s">
        <v>13</v>
      </c>
      <c r="E84" s="49">
        <v>18</v>
      </c>
      <c r="F84" s="8"/>
      <c r="G84" s="8"/>
      <c r="H84" s="14" t="str">
        <f>HLOOKUP(D84,'Sheet 1'!$1:$390,380,FALSE)</f>
        <v>F0/P11/C0</v>
      </c>
      <c r="I84" s="43" t="e">
        <f>VLOOKUP(D84,#REF!,1,FALSE)</f>
        <v>#REF!</v>
      </c>
    </row>
    <row r="85" spans="1:9" ht="17.25" customHeight="1">
      <c r="A85" s="40" t="s">
        <v>575</v>
      </c>
      <c r="B85" s="32" t="s">
        <v>47</v>
      </c>
      <c r="C85" s="32" t="s">
        <v>559</v>
      </c>
      <c r="D85" s="41" t="s">
        <v>64</v>
      </c>
      <c r="E85" s="33">
        <v>4</v>
      </c>
      <c r="F85" s="1"/>
      <c r="G85" s="1"/>
      <c r="H85" s="14" t="str">
        <f>HLOOKUP(D85,'Sheet 1'!$1:$390,380,FALSE)</f>
        <v>F14/P0/C0</v>
      </c>
      <c r="I85" s="43" t="e">
        <f>VLOOKUP(D85,#REF!,1,FALSE)</f>
        <v>#REF!</v>
      </c>
    </row>
    <row r="86" spans="1:9" ht="17.25" customHeight="1">
      <c r="A86" s="40" t="s">
        <v>575</v>
      </c>
      <c r="B86" s="32" t="s">
        <v>47</v>
      </c>
      <c r="C86" s="32" t="s">
        <v>551</v>
      </c>
      <c r="D86" s="41" t="s">
        <v>61</v>
      </c>
      <c r="E86" s="33">
        <v>30</v>
      </c>
      <c r="F86" s="1"/>
      <c r="G86" s="1"/>
      <c r="H86" s="14" t="str">
        <f>HLOOKUP(D86,'Sheet 1'!$1:$390,380,FALSE)</f>
        <v>F19/P0/C0</v>
      </c>
      <c r="I86" s="43" t="e">
        <f>VLOOKUP(D86,#REF!,1,FALSE)</f>
        <v>#REF!</v>
      </c>
    </row>
    <row r="87" spans="1:9" ht="17.25" customHeight="1">
      <c r="A87" s="40" t="s">
        <v>575</v>
      </c>
      <c r="B87" s="32" t="s">
        <v>45</v>
      </c>
      <c r="C87" s="44" t="s">
        <v>571</v>
      </c>
      <c r="D87" s="41" t="s">
        <v>11</v>
      </c>
      <c r="E87" s="33">
        <v>2</v>
      </c>
      <c r="F87" s="1"/>
      <c r="G87" s="1"/>
      <c r="H87" s="14" t="str">
        <f>HLOOKUP(D87,'Sheet 1'!$1:$390,380,FALSE)</f>
        <v>F0/P33/C0</v>
      </c>
      <c r="I87" s="43" t="e">
        <f>VLOOKUP(D87,#REF!,1,FALSE)</f>
        <v>#REF!</v>
      </c>
    </row>
    <row r="88" spans="1:9" ht="17.25" customHeight="1">
      <c r="A88" s="40" t="s">
        <v>575</v>
      </c>
      <c r="B88" s="32" t="s">
        <v>47</v>
      </c>
      <c r="C88" s="32" t="s">
        <v>553</v>
      </c>
      <c r="D88" s="41" t="s">
        <v>14</v>
      </c>
      <c r="E88" s="45">
        <v>70</v>
      </c>
      <c r="F88" s="7">
        <v>70</v>
      </c>
      <c r="G88" s="7"/>
      <c r="H88" s="14" t="str">
        <f>HLOOKUP(D88,'Sheet 1'!$1:$390,380,FALSE)</f>
        <v>F111/P0/C0</v>
      </c>
      <c r="I88" s="43" t="e">
        <f>VLOOKUP(D88,#REF!,1,FALSE)</f>
        <v>#REF!</v>
      </c>
    </row>
    <row r="89" spans="1:9" ht="17.25" customHeight="1">
      <c r="A89" s="40" t="s">
        <v>575</v>
      </c>
      <c r="B89" s="32" t="s">
        <v>45</v>
      </c>
      <c r="C89" s="36" t="s">
        <v>54</v>
      </c>
      <c r="D89" s="36" t="str">
        <f>C89</f>
        <v>Olimpiadas STEM</v>
      </c>
      <c r="E89" s="33">
        <v>6</v>
      </c>
      <c r="F89" s="1"/>
      <c r="G89" s="1"/>
      <c r="H89" s="14" t="str">
        <f>HLOOKUP(D89,'Sheet 1'!$1:$390,380,FALSE)</f>
        <v>F0/P180/C0</v>
      </c>
      <c r="I89" s="43" t="e">
        <f>VLOOKUP(D89,#REF!,1,FALSE)</f>
        <v>#REF!</v>
      </c>
    </row>
    <row r="90" spans="1:9" ht="17.25" customHeight="1">
      <c r="A90" s="40" t="s">
        <v>575</v>
      </c>
      <c r="B90" s="32" t="s">
        <v>47</v>
      </c>
      <c r="C90" s="44" t="s">
        <v>554</v>
      </c>
      <c r="D90" s="41" t="s">
        <v>3</v>
      </c>
      <c r="E90" s="60">
        <v>52</v>
      </c>
      <c r="F90" s="13"/>
      <c r="G90" s="13"/>
      <c r="H90" s="14" t="str">
        <f>HLOOKUP(D90,'Sheet 1'!$1:$390,380,FALSE)</f>
        <v>F230/P0/C0</v>
      </c>
      <c r="I90" s="43" t="e">
        <f>VLOOKUP(D90,#REF!,1,FALSE)</f>
        <v>#REF!</v>
      </c>
    </row>
    <row r="91" spans="1:9" ht="17.25" customHeight="1">
      <c r="A91" s="40" t="s">
        <v>575</v>
      </c>
      <c r="B91" s="32" t="s">
        <v>47</v>
      </c>
      <c r="C91" s="32" t="s">
        <v>555</v>
      </c>
      <c r="D91" s="41" t="s">
        <v>4</v>
      </c>
      <c r="E91" s="45"/>
      <c r="F91" s="7"/>
      <c r="G91" s="7"/>
      <c r="H91" s="14" t="e">
        <f>HLOOKUP(D91,'Sheet 1'!$1:$390,380,FALSE)</f>
        <v>#N/A</v>
      </c>
      <c r="I91" s="43" t="e">
        <f>VLOOKUP(D91,#REF!,1,FALSE)</f>
        <v>#REF!</v>
      </c>
    </row>
    <row r="92" spans="1:9" ht="17.25" customHeight="1">
      <c r="A92" s="40" t="s">
        <v>575</v>
      </c>
      <c r="B92" s="32" t="s">
        <v>47</v>
      </c>
      <c r="C92" s="32" t="s">
        <v>556</v>
      </c>
      <c r="D92" s="41" t="s">
        <v>67</v>
      </c>
      <c r="E92" s="33">
        <v>1</v>
      </c>
      <c r="F92" s="1"/>
      <c r="G92" s="1"/>
      <c r="H92" s="14" t="str">
        <f>HLOOKUP(D92,'Sheet 1'!$1:$390,380,FALSE)</f>
        <v>F7/P0/C0</v>
      </c>
      <c r="I92" s="43" t="e">
        <f>VLOOKUP(D92,#REF!,1,FALSE)</f>
        <v>#REF!</v>
      </c>
    </row>
    <row r="93" spans="1:9" ht="17.25" customHeight="1">
      <c r="A93" s="3" t="s">
        <v>577</v>
      </c>
      <c r="B93" s="3" t="s">
        <v>47</v>
      </c>
      <c r="C93" s="32" t="s">
        <v>553</v>
      </c>
      <c r="D93" s="41" t="s">
        <v>14</v>
      </c>
      <c r="E93" s="21">
        <v>83</v>
      </c>
      <c r="F93" s="21">
        <v>83</v>
      </c>
      <c r="G93" s="21"/>
      <c r="H93" s="23" t="str">
        <f>HLOOKUP(D93,'Sheet 1'!$1:$390,380,FALSE)</f>
        <v>F111/P0/C0</v>
      </c>
      <c r="I93" s="3" t="e">
        <f>VLOOKUP(D93,#REF!,1,FALSE)</f>
        <v>#REF!</v>
      </c>
    </row>
  </sheetData>
  <autoFilter ref="A1:I93" xr:uid="{DD12D99D-ABC4-45D2-94A6-072089C8A434}"/>
  <sortState xmlns:xlrd2="http://schemas.microsoft.com/office/spreadsheetml/2017/richdata2" ref="A2:I93">
    <sortCondition ref="A2:A93"/>
    <sortCondition ref="D2:D9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3CBD-5C0D-472A-98C4-1B23FA3CDD51}">
  <dimension ref="A1:BH433"/>
  <sheetViews>
    <sheetView tabSelected="1" zoomScale="85" zoomScaleNormal="85" workbookViewId="0">
      <pane xSplit="4" ySplit="2" topLeftCell="L35" activePane="bottomRight" state="frozen"/>
      <selection pane="bottomRight" sqref="A1:XFD1048576"/>
      <selection pane="bottomLeft"/>
      <selection pane="topRight"/>
    </sheetView>
  </sheetViews>
  <sheetFormatPr defaultColWidth="11.42578125" defaultRowHeight="36" customHeight="1"/>
  <cols>
    <col min="1" max="1" width="22.85546875" style="143" hidden="1" customWidth="1"/>
    <col min="2" max="2" width="58.42578125" style="143" customWidth="1"/>
    <col min="3" max="3" width="10.42578125" style="214" customWidth="1"/>
    <col min="4" max="4" width="11.42578125" style="143" customWidth="1"/>
    <col min="5" max="5" width="24.85546875" style="69" customWidth="1"/>
    <col min="6" max="6" width="52.7109375" style="69" customWidth="1"/>
    <col min="7" max="7" width="15.7109375" style="69" customWidth="1"/>
    <col min="8" max="8" width="15.7109375" style="70" customWidth="1"/>
    <col min="9" max="9" width="15.7109375" style="209" customWidth="1"/>
    <col min="10" max="10" width="25.5703125" style="209" customWidth="1"/>
    <col min="11" max="16" width="15.7109375" style="209" customWidth="1"/>
    <col min="17" max="17" width="21.85546875" style="96" customWidth="1"/>
    <col min="18" max="18" width="54.7109375" style="96" customWidth="1"/>
    <col min="19" max="20" width="15.7109375" style="96" customWidth="1"/>
    <col min="21" max="21" width="11.42578125" style="71" customWidth="1"/>
    <col min="22" max="24" width="15.7109375" style="71" customWidth="1"/>
    <col min="25" max="28" width="15.7109375" style="210" customWidth="1"/>
    <col min="29" max="32" width="15.7109375" style="209" customWidth="1"/>
    <col min="33" max="33" width="15.7109375" style="211" customWidth="1"/>
    <col min="34" max="34" width="17.7109375" style="211" customWidth="1"/>
    <col min="35" max="36" width="15.7109375" style="211" customWidth="1"/>
    <col min="37" max="40" width="15.7109375" style="212" customWidth="1"/>
    <col min="41" max="41" width="15.7109375" style="210" customWidth="1"/>
    <col min="42" max="42" width="50.5703125" style="210" customWidth="1"/>
    <col min="43" max="43" width="14" style="210" customWidth="1"/>
    <col min="44" max="44" width="18" style="210" customWidth="1"/>
    <col min="45" max="47" width="15.7109375" style="198" customWidth="1"/>
    <col min="48" max="48" width="21.28515625" style="198" customWidth="1"/>
    <col min="49" max="51" width="15.7109375" style="96" customWidth="1"/>
    <col min="52" max="52" width="15.7109375" style="213" customWidth="1"/>
    <col min="53" max="56" width="15.5703125" style="143" customWidth="1"/>
    <col min="57" max="57" width="22.85546875" style="143" customWidth="1"/>
    <col min="58" max="58" width="34.85546875" style="143" customWidth="1"/>
    <col min="59" max="59" width="24.85546875" style="143" customWidth="1"/>
    <col min="60" max="16384" width="11.42578125" style="143"/>
  </cols>
  <sheetData>
    <row r="1" spans="1:60" s="131" customFormat="1" ht="36" customHeight="1">
      <c r="C1" s="132"/>
      <c r="E1" s="113" t="s">
        <v>578</v>
      </c>
      <c r="F1" s="113"/>
      <c r="G1" s="113"/>
      <c r="H1" s="113"/>
      <c r="I1" s="114" t="s">
        <v>579</v>
      </c>
      <c r="J1" s="115"/>
      <c r="K1" s="115"/>
      <c r="L1" s="116"/>
      <c r="M1" s="129" t="s">
        <v>580</v>
      </c>
      <c r="N1" s="130"/>
      <c r="O1" s="130"/>
      <c r="P1" s="130"/>
      <c r="Q1" s="117" t="s">
        <v>581</v>
      </c>
      <c r="R1" s="118"/>
      <c r="S1" s="118"/>
      <c r="T1" s="119"/>
      <c r="U1" s="133" t="s">
        <v>582</v>
      </c>
      <c r="V1" s="134"/>
      <c r="W1" s="134"/>
      <c r="X1" s="135"/>
      <c r="Y1" s="120" t="s">
        <v>583</v>
      </c>
      <c r="Z1" s="121"/>
      <c r="AA1" s="121"/>
      <c r="AB1" s="122"/>
      <c r="AC1" s="114" t="s">
        <v>584</v>
      </c>
      <c r="AD1" s="115"/>
      <c r="AE1" s="115"/>
      <c r="AF1" s="116"/>
      <c r="AG1" s="117" t="s">
        <v>585</v>
      </c>
      <c r="AH1" s="118"/>
      <c r="AI1" s="118"/>
      <c r="AJ1" s="119"/>
      <c r="AK1" s="123" t="s">
        <v>586</v>
      </c>
      <c r="AL1" s="124"/>
      <c r="AM1" s="124"/>
      <c r="AN1" s="125"/>
      <c r="AO1" s="120" t="s">
        <v>587</v>
      </c>
      <c r="AP1" s="121"/>
      <c r="AQ1" s="121"/>
      <c r="AR1" s="122"/>
      <c r="AS1" s="126" t="s">
        <v>588</v>
      </c>
      <c r="AT1" s="127"/>
      <c r="AU1" s="127"/>
      <c r="AV1" s="128"/>
      <c r="AW1" s="117" t="s">
        <v>589</v>
      </c>
      <c r="AX1" s="118"/>
      <c r="AY1" s="118"/>
      <c r="AZ1" s="119"/>
      <c r="BA1" s="110" t="s">
        <v>590</v>
      </c>
      <c r="BB1" s="111"/>
      <c r="BC1" s="111"/>
      <c r="BD1" s="112"/>
      <c r="BE1" s="107" t="s">
        <v>591</v>
      </c>
      <c r="BF1" s="108"/>
      <c r="BG1" s="108"/>
      <c r="BH1" s="109"/>
    </row>
    <row r="2" spans="1:60" s="30" customFormat="1" ht="36" customHeight="1">
      <c r="A2" s="63" t="s">
        <v>15</v>
      </c>
      <c r="B2" s="63" t="s">
        <v>16</v>
      </c>
      <c r="C2" s="63" t="s">
        <v>19</v>
      </c>
      <c r="D2" s="63" t="s">
        <v>20</v>
      </c>
      <c r="E2" s="61" t="s">
        <v>592</v>
      </c>
      <c r="F2" s="61" t="s">
        <v>593</v>
      </c>
      <c r="G2" s="61" t="s">
        <v>594</v>
      </c>
      <c r="H2" s="61" t="s">
        <v>595</v>
      </c>
      <c r="I2" s="64" t="s">
        <v>592</v>
      </c>
      <c r="J2" s="64" t="s">
        <v>593</v>
      </c>
      <c r="K2" s="64" t="s">
        <v>594</v>
      </c>
      <c r="L2" s="64" t="s">
        <v>595</v>
      </c>
      <c r="M2" s="64" t="s">
        <v>592</v>
      </c>
      <c r="N2" s="64" t="s">
        <v>593</v>
      </c>
      <c r="O2" s="64" t="s">
        <v>594</v>
      </c>
      <c r="P2" s="64" t="s">
        <v>595</v>
      </c>
      <c r="Q2" s="65" t="s">
        <v>592</v>
      </c>
      <c r="R2" s="65" t="s">
        <v>593</v>
      </c>
      <c r="S2" s="65" t="s">
        <v>594</v>
      </c>
      <c r="T2" s="65" t="s">
        <v>595</v>
      </c>
      <c r="U2" s="66" t="s">
        <v>592</v>
      </c>
      <c r="V2" s="66" t="s">
        <v>593</v>
      </c>
      <c r="W2" s="66" t="s">
        <v>594</v>
      </c>
      <c r="X2" s="66" t="s">
        <v>595</v>
      </c>
      <c r="Y2" s="67" t="s">
        <v>592</v>
      </c>
      <c r="Z2" s="67" t="s">
        <v>593</v>
      </c>
      <c r="AA2" s="67" t="s">
        <v>594</v>
      </c>
      <c r="AB2" s="67" t="s">
        <v>595</v>
      </c>
      <c r="AC2" s="64" t="s">
        <v>592</v>
      </c>
      <c r="AD2" s="64" t="s">
        <v>593</v>
      </c>
      <c r="AE2" s="64" t="s">
        <v>594</v>
      </c>
      <c r="AF2" s="64" t="s">
        <v>595</v>
      </c>
      <c r="AG2" s="65" t="s">
        <v>592</v>
      </c>
      <c r="AH2" s="65" t="s">
        <v>593</v>
      </c>
      <c r="AI2" s="65" t="s">
        <v>594</v>
      </c>
      <c r="AJ2" s="65" t="s">
        <v>595</v>
      </c>
      <c r="AK2" s="66" t="s">
        <v>592</v>
      </c>
      <c r="AL2" s="66" t="s">
        <v>593</v>
      </c>
      <c r="AM2" s="66" t="s">
        <v>594</v>
      </c>
      <c r="AN2" s="66" t="s">
        <v>595</v>
      </c>
      <c r="AO2" s="67" t="s">
        <v>592</v>
      </c>
      <c r="AP2" s="67" t="s">
        <v>593</v>
      </c>
      <c r="AQ2" s="67" t="s">
        <v>594</v>
      </c>
      <c r="AR2" s="67" t="s">
        <v>595</v>
      </c>
      <c r="AS2" s="61" t="s">
        <v>592</v>
      </c>
      <c r="AT2" s="61" t="s">
        <v>593</v>
      </c>
      <c r="AU2" s="61" t="s">
        <v>594</v>
      </c>
      <c r="AV2" s="61" t="s">
        <v>595</v>
      </c>
      <c r="AW2" s="65" t="s">
        <v>592</v>
      </c>
      <c r="AX2" s="65" t="s">
        <v>593</v>
      </c>
      <c r="AY2" s="65" t="s">
        <v>594</v>
      </c>
      <c r="AZ2" s="65" t="s">
        <v>595</v>
      </c>
      <c r="BA2" s="61" t="s">
        <v>592</v>
      </c>
      <c r="BB2" s="61" t="s">
        <v>593</v>
      </c>
      <c r="BC2" s="61" t="s">
        <v>594</v>
      </c>
      <c r="BD2" s="61" t="s">
        <v>595</v>
      </c>
      <c r="BE2" s="100" t="s">
        <v>592</v>
      </c>
      <c r="BF2" s="100" t="s">
        <v>593</v>
      </c>
      <c r="BG2" s="100" t="s">
        <v>594</v>
      </c>
      <c r="BH2" s="100" t="s">
        <v>595</v>
      </c>
    </row>
    <row r="3" spans="1:60" ht="36" customHeight="1">
      <c r="A3" s="136">
        <v>111001000078</v>
      </c>
      <c r="B3" s="137" t="s">
        <v>69</v>
      </c>
      <c r="C3" s="138" t="s">
        <v>71</v>
      </c>
      <c r="D3" s="139" t="s">
        <v>72</v>
      </c>
      <c r="I3" s="89"/>
      <c r="J3" s="89"/>
      <c r="K3" s="89"/>
      <c r="L3" s="89"/>
      <c r="M3" s="89"/>
      <c r="N3" s="89"/>
      <c r="O3" s="89"/>
      <c r="P3" s="89"/>
      <c r="Q3" s="78"/>
      <c r="R3" s="78"/>
      <c r="S3" s="78"/>
      <c r="T3" s="79"/>
      <c r="U3" s="66" t="s">
        <v>596</v>
      </c>
      <c r="V3" s="66" t="s">
        <v>597</v>
      </c>
      <c r="W3" s="66" t="s">
        <v>598</v>
      </c>
      <c r="X3" s="66" t="s">
        <v>599</v>
      </c>
      <c r="Y3" s="68"/>
      <c r="Z3" s="68"/>
      <c r="AA3" s="68"/>
      <c r="AB3" s="68"/>
      <c r="AC3" s="74"/>
      <c r="AD3" s="74"/>
      <c r="AE3" s="74"/>
      <c r="AF3" s="74"/>
      <c r="AG3" s="79"/>
      <c r="AH3" s="79"/>
      <c r="AI3" s="140" t="s">
        <v>600</v>
      </c>
      <c r="AJ3" s="141" t="s">
        <v>600</v>
      </c>
      <c r="AK3" s="142"/>
      <c r="AL3" s="142"/>
      <c r="AM3" s="142"/>
      <c r="AN3" s="142"/>
      <c r="AO3" s="86" t="s">
        <v>601</v>
      </c>
      <c r="AP3" s="87" t="s">
        <v>602</v>
      </c>
      <c r="AQ3" s="87" t="s">
        <v>603</v>
      </c>
      <c r="AR3" s="87" t="s">
        <v>604</v>
      </c>
      <c r="AS3" s="70"/>
      <c r="AT3" s="70"/>
      <c r="AU3" s="70"/>
      <c r="AV3" s="70"/>
      <c r="AW3" s="79"/>
      <c r="AX3" s="79"/>
      <c r="AY3" s="79"/>
      <c r="AZ3" s="79"/>
      <c r="BA3" s="70"/>
      <c r="BB3" s="70"/>
      <c r="BC3" s="70"/>
      <c r="BD3" s="70"/>
      <c r="BE3" s="100" t="s">
        <v>605</v>
      </c>
      <c r="BF3" s="100" t="s">
        <v>606</v>
      </c>
      <c r="BG3" s="101">
        <v>1</v>
      </c>
      <c r="BH3" s="100" t="s">
        <v>607</v>
      </c>
    </row>
    <row r="4" spans="1:60" ht="36" customHeight="1">
      <c r="A4" s="136">
        <v>111001000124</v>
      </c>
      <c r="B4" s="137" t="s">
        <v>80</v>
      </c>
      <c r="C4" s="138" t="s">
        <v>81</v>
      </c>
      <c r="D4" s="139" t="s">
        <v>82</v>
      </c>
      <c r="I4" s="89"/>
      <c r="J4" s="89"/>
      <c r="K4" s="89"/>
      <c r="L4" s="89"/>
      <c r="M4" s="144" t="s">
        <v>608</v>
      </c>
      <c r="N4" s="145" t="s">
        <v>609</v>
      </c>
      <c r="O4" s="144">
        <v>3</v>
      </c>
      <c r="P4" s="144" t="s">
        <v>610</v>
      </c>
      <c r="Q4" s="78"/>
      <c r="R4" s="78"/>
      <c r="S4" s="78"/>
      <c r="T4" s="79"/>
      <c r="U4" s="66" t="s">
        <v>596</v>
      </c>
      <c r="V4" s="66" t="s">
        <v>597</v>
      </c>
      <c r="W4" s="66" t="s">
        <v>598</v>
      </c>
      <c r="X4" s="66" t="s">
        <v>599</v>
      </c>
      <c r="Y4" s="68"/>
      <c r="Z4" s="68"/>
      <c r="AA4" s="68"/>
      <c r="AB4" s="68"/>
      <c r="AC4" s="88" t="s">
        <v>611</v>
      </c>
      <c r="AD4" s="74" t="s">
        <v>612</v>
      </c>
      <c r="AE4" s="74" t="s">
        <v>613</v>
      </c>
      <c r="AF4" s="74" t="s">
        <v>614</v>
      </c>
      <c r="AG4" s="79"/>
      <c r="AH4" s="79"/>
      <c r="AI4" s="146" t="s">
        <v>600</v>
      </c>
      <c r="AJ4" s="103" t="s">
        <v>600</v>
      </c>
      <c r="AK4" s="142"/>
      <c r="AL4" s="142"/>
      <c r="AM4" s="142"/>
      <c r="AN4" s="142"/>
      <c r="AO4" s="68"/>
      <c r="AP4" s="68"/>
      <c r="AQ4" s="68"/>
      <c r="AR4" s="68"/>
      <c r="AS4" s="70"/>
      <c r="AT4" s="70"/>
      <c r="AU4" s="70"/>
      <c r="AV4" s="70"/>
      <c r="AW4" s="79"/>
      <c r="AX4" s="79"/>
      <c r="AY4" s="79"/>
      <c r="AZ4" s="79"/>
      <c r="BA4" s="70"/>
      <c r="BB4" s="70"/>
      <c r="BC4" s="70"/>
      <c r="BD4" s="70"/>
      <c r="BE4" s="100" t="s">
        <v>605</v>
      </c>
      <c r="BF4" s="100" t="s">
        <v>606</v>
      </c>
      <c r="BG4" s="101">
        <v>2</v>
      </c>
      <c r="BH4" s="100" t="s">
        <v>607</v>
      </c>
    </row>
    <row r="5" spans="1:60" ht="36" customHeight="1">
      <c r="A5" s="136">
        <v>111001029955</v>
      </c>
      <c r="B5" s="137" t="s">
        <v>267</v>
      </c>
      <c r="C5" s="138" t="s">
        <v>77</v>
      </c>
      <c r="D5" s="139" t="s">
        <v>86</v>
      </c>
      <c r="I5" s="147"/>
      <c r="J5" s="147"/>
      <c r="K5" s="147"/>
      <c r="L5" s="148"/>
      <c r="M5" s="91"/>
      <c r="N5" s="149"/>
      <c r="O5" s="91"/>
      <c r="P5" s="91"/>
      <c r="Q5" s="78" t="s">
        <v>596</v>
      </c>
      <c r="R5" s="80" t="s">
        <v>615</v>
      </c>
      <c r="S5" s="78" t="s">
        <v>616</v>
      </c>
      <c r="T5" s="79" t="s">
        <v>617</v>
      </c>
      <c r="U5" s="66"/>
      <c r="V5" s="66"/>
      <c r="W5" s="66"/>
      <c r="X5" s="66"/>
      <c r="Y5" s="68"/>
      <c r="Z5" s="68"/>
      <c r="AA5" s="68"/>
      <c r="AB5" s="68"/>
      <c r="AC5" s="74"/>
      <c r="AD5" s="74"/>
      <c r="AE5" s="74"/>
      <c r="AF5" s="74"/>
      <c r="AG5" s="65" t="s">
        <v>618</v>
      </c>
      <c r="AH5" s="65" t="s">
        <v>619</v>
      </c>
      <c r="AI5" s="150" t="s">
        <v>620</v>
      </c>
      <c r="AJ5" s="102" t="s">
        <v>621</v>
      </c>
      <c r="AK5" s="142"/>
      <c r="AL5" s="142"/>
      <c r="AM5" s="142"/>
      <c r="AN5" s="142"/>
      <c r="AO5" s="68"/>
      <c r="AP5" s="151"/>
      <c r="AQ5" s="151"/>
      <c r="AR5" s="151"/>
      <c r="AS5" s="70"/>
      <c r="AT5" s="70"/>
      <c r="AU5" s="70"/>
      <c r="AV5" s="70"/>
      <c r="AW5" s="79"/>
      <c r="AX5" s="79"/>
      <c r="AY5" s="79"/>
      <c r="AZ5" s="79"/>
      <c r="BA5" s="70"/>
      <c r="BB5" s="70"/>
      <c r="BC5" s="70"/>
      <c r="BD5" s="70"/>
      <c r="BE5" s="100" t="s">
        <v>605</v>
      </c>
      <c r="BF5" s="100" t="s">
        <v>606</v>
      </c>
      <c r="BG5" s="101">
        <v>4</v>
      </c>
      <c r="BH5" s="100" t="s">
        <v>607</v>
      </c>
    </row>
    <row r="6" spans="1:60" ht="36" customHeight="1">
      <c r="A6" s="136">
        <v>111001801055</v>
      </c>
      <c r="B6" s="137" t="s">
        <v>415</v>
      </c>
      <c r="C6" s="138" t="s">
        <v>71</v>
      </c>
      <c r="D6" s="139" t="s">
        <v>88</v>
      </c>
      <c r="I6" s="64" t="s">
        <v>622</v>
      </c>
      <c r="J6" s="104" t="s">
        <v>623</v>
      </c>
      <c r="K6" s="104" t="s">
        <v>624</v>
      </c>
      <c r="L6" s="104" t="s">
        <v>625</v>
      </c>
      <c r="M6" s="89"/>
      <c r="N6" s="89"/>
      <c r="O6" s="89"/>
      <c r="P6" s="89"/>
      <c r="Q6" s="78"/>
      <c r="R6" s="78"/>
      <c r="S6" s="78"/>
      <c r="T6" s="79"/>
      <c r="U6" s="66" t="s">
        <v>596</v>
      </c>
      <c r="V6" s="66" t="s">
        <v>597</v>
      </c>
      <c r="W6" s="66" t="s">
        <v>598</v>
      </c>
      <c r="X6" s="66" t="s">
        <v>599</v>
      </c>
      <c r="Y6" s="68"/>
      <c r="Z6" s="68"/>
      <c r="AA6" s="68"/>
      <c r="AB6" s="68"/>
      <c r="AC6" s="74"/>
      <c r="AD6" s="74"/>
      <c r="AE6" s="74"/>
      <c r="AF6" s="74"/>
      <c r="AG6" s="65" t="s">
        <v>618</v>
      </c>
      <c r="AH6" s="65" t="s">
        <v>619</v>
      </c>
      <c r="AI6" s="150" t="s">
        <v>626</v>
      </c>
      <c r="AJ6" s="102" t="s">
        <v>621</v>
      </c>
      <c r="AK6" s="97" t="s">
        <v>627</v>
      </c>
      <c r="AL6" s="97" t="s">
        <v>628</v>
      </c>
      <c r="AM6" s="97" t="s">
        <v>629</v>
      </c>
      <c r="AN6" s="97" t="s">
        <v>630</v>
      </c>
      <c r="AO6" s="72" t="s">
        <v>631</v>
      </c>
      <c r="AP6" s="73" t="s">
        <v>632</v>
      </c>
      <c r="AQ6" s="73" t="s">
        <v>633</v>
      </c>
      <c r="AR6" s="73" t="s">
        <v>634</v>
      </c>
      <c r="AS6" s="70"/>
      <c r="AT6" s="70"/>
      <c r="AU6" s="70"/>
      <c r="AV6" s="70"/>
      <c r="AW6" s="79"/>
      <c r="AX6" s="79"/>
      <c r="AY6" s="79"/>
      <c r="AZ6" s="79"/>
      <c r="BA6" s="70"/>
      <c r="BB6" s="70"/>
      <c r="BC6" s="70"/>
      <c r="BD6" s="70"/>
      <c r="BE6" s="100" t="s">
        <v>605</v>
      </c>
      <c r="BF6" s="100" t="s">
        <v>606</v>
      </c>
      <c r="BG6" s="101">
        <v>1</v>
      </c>
      <c r="BH6" s="100" t="s">
        <v>607</v>
      </c>
    </row>
    <row r="7" spans="1:60" ht="36" customHeight="1">
      <c r="A7" s="136">
        <v>111001000612</v>
      </c>
      <c r="B7" s="137" t="s">
        <v>91</v>
      </c>
      <c r="C7" s="138" t="s">
        <v>71</v>
      </c>
      <c r="D7" s="139" t="s">
        <v>92</v>
      </c>
      <c r="I7" s="89"/>
      <c r="J7" s="89"/>
      <c r="K7" s="89"/>
      <c r="L7" s="89"/>
      <c r="M7" s="89"/>
      <c r="N7" s="89"/>
      <c r="O7" s="89"/>
      <c r="P7" s="89"/>
      <c r="Q7" s="80"/>
      <c r="R7" s="80"/>
      <c r="S7" s="78"/>
      <c r="T7" s="79"/>
      <c r="U7" s="66" t="s">
        <v>635</v>
      </c>
      <c r="V7" s="66" t="s">
        <v>636</v>
      </c>
      <c r="W7" s="66" t="s">
        <v>637</v>
      </c>
      <c r="X7" s="66" t="s">
        <v>638</v>
      </c>
      <c r="Y7" s="68"/>
      <c r="Z7" s="68"/>
      <c r="AA7" s="68"/>
      <c r="AB7" s="68"/>
      <c r="AC7" s="74"/>
      <c r="AD7" s="74"/>
      <c r="AE7" s="74"/>
      <c r="AF7" s="74"/>
      <c r="AG7" s="79"/>
      <c r="AH7" s="79"/>
      <c r="AI7" s="146" t="s">
        <v>600</v>
      </c>
      <c r="AJ7" s="103" t="s">
        <v>600</v>
      </c>
      <c r="AK7" s="97" t="s">
        <v>627</v>
      </c>
      <c r="AL7" s="98" t="s">
        <v>628</v>
      </c>
      <c r="AM7" s="98" t="s">
        <v>629</v>
      </c>
      <c r="AN7" s="98" t="s">
        <v>630</v>
      </c>
      <c r="AO7" s="72" t="s">
        <v>639</v>
      </c>
      <c r="AP7" s="73" t="s">
        <v>640</v>
      </c>
      <c r="AQ7" s="73" t="s">
        <v>598</v>
      </c>
      <c r="AR7" s="73" t="s">
        <v>634</v>
      </c>
      <c r="AS7" s="70"/>
      <c r="AT7" s="70"/>
      <c r="AU7" s="70"/>
      <c r="AV7" s="70"/>
      <c r="AW7" s="65" t="s">
        <v>641</v>
      </c>
      <c r="AX7" s="79" t="s">
        <v>642</v>
      </c>
      <c r="AY7" s="79">
        <v>8</v>
      </c>
      <c r="AZ7" s="79" t="s">
        <v>643</v>
      </c>
      <c r="BA7" s="70"/>
      <c r="BB7" s="70"/>
      <c r="BC7" s="70"/>
      <c r="BD7" s="70"/>
      <c r="BE7" s="100" t="s">
        <v>605</v>
      </c>
      <c r="BF7" s="100" t="s">
        <v>606</v>
      </c>
      <c r="BG7" s="101">
        <v>1</v>
      </c>
      <c r="BH7" s="100" t="s">
        <v>607</v>
      </c>
    </row>
    <row r="8" spans="1:60" ht="36" customHeight="1">
      <c r="A8" s="136">
        <v>111001015458</v>
      </c>
      <c r="B8" s="137" t="s">
        <v>209</v>
      </c>
      <c r="C8" s="138" t="s">
        <v>71</v>
      </c>
      <c r="D8" s="139" t="s">
        <v>88</v>
      </c>
      <c r="I8" s="147"/>
      <c r="J8" s="147"/>
      <c r="K8" s="147"/>
      <c r="L8" s="148"/>
      <c r="M8" s="104" t="s">
        <v>608</v>
      </c>
      <c r="N8" s="104" t="s">
        <v>609</v>
      </c>
      <c r="O8" s="104">
        <v>3</v>
      </c>
      <c r="P8" s="104" t="s">
        <v>644</v>
      </c>
      <c r="Q8" s="78"/>
      <c r="R8" s="78"/>
      <c r="S8" s="78"/>
      <c r="T8" s="79"/>
      <c r="U8" s="66"/>
      <c r="V8" s="66"/>
      <c r="W8" s="66"/>
      <c r="X8" s="66"/>
      <c r="Y8" s="68"/>
      <c r="Z8" s="68"/>
      <c r="AA8" s="68"/>
      <c r="AB8" s="68"/>
      <c r="AC8" s="74"/>
      <c r="AD8" s="74"/>
      <c r="AE8" s="74"/>
      <c r="AF8" s="74"/>
      <c r="AG8" s="79"/>
      <c r="AH8" s="79"/>
      <c r="AI8" s="146" t="s">
        <v>600</v>
      </c>
      <c r="AJ8" s="103" t="s">
        <v>600</v>
      </c>
      <c r="AK8" s="142"/>
      <c r="AL8" s="142"/>
      <c r="AM8" s="142"/>
      <c r="AN8" s="142"/>
      <c r="AO8" s="86" t="s">
        <v>645</v>
      </c>
      <c r="AP8" s="86" t="s">
        <v>646</v>
      </c>
      <c r="AQ8" s="86" t="s">
        <v>647</v>
      </c>
      <c r="AR8" s="86" t="s">
        <v>604</v>
      </c>
      <c r="AS8" s="70"/>
      <c r="AT8" s="70"/>
      <c r="AU8" s="70"/>
      <c r="AV8" s="70"/>
      <c r="AW8" s="79"/>
      <c r="AX8" s="79"/>
      <c r="AY8" s="79"/>
      <c r="AZ8" s="79"/>
      <c r="BA8" s="70"/>
      <c r="BB8" s="70"/>
      <c r="BC8" s="70"/>
      <c r="BD8" s="70"/>
      <c r="BE8" s="100" t="s">
        <v>605</v>
      </c>
      <c r="BF8" s="100" t="s">
        <v>606</v>
      </c>
      <c r="BG8" s="101">
        <v>1</v>
      </c>
      <c r="BH8" s="100" t="s">
        <v>607</v>
      </c>
    </row>
    <row r="9" spans="1:60" ht="36" customHeight="1">
      <c r="A9" s="136">
        <v>111001001279</v>
      </c>
      <c r="B9" s="137" t="s">
        <v>96</v>
      </c>
      <c r="C9" s="138" t="s">
        <v>81</v>
      </c>
      <c r="D9" s="139" t="s">
        <v>82</v>
      </c>
      <c r="I9" s="64" t="s">
        <v>622</v>
      </c>
      <c r="J9" s="64" t="s">
        <v>623</v>
      </c>
      <c r="K9" s="64" t="s">
        <v>624</v>
      </c>
      <c r="L9" s="64" t="s">
        <v>625</v>
      </c>
      <c r="M9" s="104" t="s">
        <v>648</v>
      </c>
      <c r="N9" s="104" t="s">
        <v>609</v>
      </c>
      <c r="O9" s="104">
        <v>3</v>
      </c>
      <c r="P9" s="104" t="s">
        <v>649</v>
      </c>
      <c r="Q9" s="78" t="s">
        <v>650</v>
      </c>
      <c r="R9" s="80" t="s">
        <v>651</v>
      </c>
      <c r="S9" s="78" t="s">
        <v>652</v>
      </c>
      <c r="T9" s="79" t="s">
        <v>617</v>
      </c>
      <c r="U9" s="66" t="s">
        <v>596</v>
      </c>
      <c r="V9" s="66" t="s">
        <v>597</v>
      </c>
      <c r="W9" s="66" t="s">
        <v>598</v>
      </c>
      <c r="X9" s="66" t="s">
        <v>599</v>
      </c>
      <c r="Y9" s="68"/>
      <c r="Z9" s="68"/>
      <c r="AA9" s="68"/>
      <c r="AB9" s="68"/>
      <c r="AC9" s="74"/>
      <c r="AD9" s="74"/>
      <c r="AE9" s="74"/>
      <c r="AF9" s="74"/>
      <c r="AG9" s="65" t="s">
        <v>618</v>
      </c>
      <c r="AH9" s="65" t="s">
        <v>619</v>
      </c>
      <c r="AI9" s="150" t="s">
        <v>653</v>
      </c>
      <c r="AJ9" s="102" t="s">
        <v>621</v>
      </c>
      <c r="AK9" s="142"/>
      <c r="AL9" s="142"/>
      <c r="AM9" s="142"/>
      <c r="AN9" s="142"/>
      <c r="AO9" s="86" t="s">
        <v>645</v>
      </c>
      <c r="AP9" s="87" t="s">
        <v>646</v>
      </c>
      <c r="AQ9" s="87" t="s">
        <v>654</v>
      </c>
      <c r="AR9" s="87" t="s">
        <v>604</v>
      </c>
      <c r="AS9" s="70"/>
      <c r="AT9" s="70"/>
      <c r="AU9" s="70"/>
      <c r="AV9" s="70"/>
      <c r="AW9" s="79"/>
      <c r="AX9" s="79"/>
      <c r="AY9" s="79"/>
      <c r="AZ9" s="79"/>
      <c r="BA9" s="70"/>
      <c r="BB9" s="70"/>
      <c r="BC9" s="70"/>
      <c r="BD9" s="70"/>
      <c r="BE9" s="100" t="s">
        <v>605</v>
      </c>
      <c r="BF9" s="100" t="s">
        <v>606</v>
      </c>
      <c r="BG9" s="101">
        <v>1</v>
      </c>
      <c r="BH9" s="100" t="s">
        <v>607</v>
      </c>
    </row>
    <row r="10" spans="1:60" ht="36" customHeight="1">
      <c r="A10" s="136">
        <v>111001036625</v>
      </c>
      <c r="B10" s="137" t="s">
        <v>298</v>
      </c>
      <c r="C10" s="138" t="s">
        <v>71</v>
      </c>
      <c r="D10" s="139" t="s">
        <v>88</v>
      </c>
      <c r="I10" s="64" t="s">
        <v>622</v>
      </c>
      <c r="J10" s="64" t="s">
        <v>623</v>
      </c>
      <c r="K10" s="64" t="s">
        <v>624</v>
      </c>
      <c r="L10" s="64" t="s">
        <v>625</v>
      </c>
      <c r="M10" s="89"/>
      <c r="N10" s="89"/>
      <c r="O10" s="89"/>
      <c r="P10" s="89"/>
      <c r="Q10" s="78"/>
      <c r="R10" s="78"/>
      <c r="S10" s="78"/>
      <c r="T10" s="79"/>
      <c r="U10" s="66" t="s">
        <v>596</v>
      </c>
      <c r="V10" s="66" t="s">
        <v>597</v>
      </c>
      <c r="W10" s="66" t="s">
        <v>598</v>
      </c>
      <c r="X10" s="66" t="s">
        <v>599</v>
      </c>
      <c r="Y10" s="68"/>
      <c r="Z10" s="68"/>
      <c r="AA10" s="68"/>
      <c r="AB10" s="68"/>
      <c r="AC10" s="74"/>
      <c r="AD10" s="74"/>
      <c r="AE10" s="74"/>
      <c r="AF10" s="74"/>
      <c r="AG10" s="79"/>
      <c r="AH10" s="79"/>
      <c r="AI10" s="146" t="s">
        <v>600</v>
      </c>
      <c r="AJ10" s="103" t="s">
        <v>600</v>
      </c>
      <c r="AK10" s="142"/>
      <c r="AL10" s="142"/>
      <c r="AM10" s="142"/>
      <c r="AN10" s="142"/>
      <c r="AO10" s="68"/>
      <c r="AP10" s="68"/>
      <c r="AQ10" s="68"/>
      <c r="AR10" s="68"/>
      <c r="AS10" s="70"/>
      <c r="AT10" s="70"/>
      <c r="AU10" s="70"/>
      <c r="AV10" s="70"/>
      <c r="AW10" s="79"/>
      <c r="AX10" s="78"/>
      <c r="AY10" s="78"/>
      <c r="AZ10" s="78"/>
      <c r="BA10" s="70"/>
      <c r="BB10" s="70"/>
      <c r="BC10" s="70"/>
      <c r="BD10" s="70"/>
      <c r="BE10" s="100" t="s">
        <v>605</v>
      </c>
      <c r="BF10" s="100" t="s">
        <v>606</v>
      </c>
      <c r="BG10" s="101">
        <v>0</v>
      </c>
      <c r="BH10" s="100" t="s">
        <v>607</v>
      </c>
    </row>
    <row r="11" spans="1:60" ht="36" customHeight="1">
      <c r="A11" s="136">
        <v>111001002330</v>
      </c>
      <c r="B11" s="137" t="s">
        <v>100</v>
      </c>
      <c r="C11" s="138" t="s">
        <v>81</v>
      </c>
      <c r="D11" s="139" t="s">
        <v>101</v>
      </c>
      <c r="I11" s="152"/>
      <c r="J11" s="152"/>
      <c r="K11" s="152"/>
      <c r="L11" s="153"/>
      <c r="M11" s="89"/>
      <c r="N11" s="89"/>
      <c r="O11" s="89"/>
      <c r="P11" s="89"/>
      <c r="Q11" s="78"/>
      <c r="R11" s="78"/>
      <c r="S11" s="78"/>
      <c r="T11" s="79"/>
      <c r="U11" s="66"/>
      <c r="V11" s="66"/>
      <c r="W11" s="66"/>
      <c r="X11" s="66"/>
      <c r="Y11" s="68"/>
      <c r="Z11" s="68"/>
      <c r="AA11" s="68"/>
      <c r="AB11" s="68"/>
      <c r="AC11" s="74"/>
      <c r="AD11" s="74"/>
      <c r="AE11" s="74"/>
      <c r="AF11" s="74"/>
      <c r="AG11" s="65" t="s">
        <v>618</v>
      </c>
      <c r="AH11" s="65" t="s">
        <v>619</v>
      </c>
      <c r="AI11" s="150" t="s">
        <v>653</v>
      </c>
      <c r="AJ11" s="102" t="s">
        <v>621</v>
      </c>
      <c r="AK11" s="142"/>
      <c r="AL11" s="142"/>
      <c r="AM11" s="142"/>
      <c r="AN11" s="142"/>
      <c r="AO11" s="68"/>
      <c r="AP11" s="68"/>
      <c r="AQ11" s="68"/>
      <c r="AR11" s="68"/>
      <c r="AS11" s="70"/>
      <c r="AT11" s="70"/>
      <c r="AU11" s="70"/>
      <c r="AV11" s="70"/>
      <c r="AW11" s="79"/>
      <c r="AX11" s="79"/>
      <c r="AY11" s="79"/>
      <c r="AZ11" s="79"/>
      <c r="BA11" s="70"/>
      <c r="BB11" s="70"/>
      <c r="BC11" s="70"/>
      <c r="BD11" s="70"/>
      <c r="BE11" s="100" t="s">
        <v>605</v>
      </c>
      <c r="BF11" s="100" t="s">
        <v>606</v>
      </c>
      <c r="BG11" s="101">
        <v>4</v>
      </c>
      <c r="BH11" s="100" t="s">
        <v>607</v>
      </c>
    </row>
    <row r="12" spans="1:60" ht="36" customHeight="1">
      <c r="A12" s="136">
        <v>111001041599</v>
      </c>
      <c r="B12" s="137" t="s">
        <v>304</v>
      </c>
      <c r="C12" s="138"/>
      <c r="D12" s="139" t="s">
        <v>106</v>
      </c>
      <c r="I12" s="64" t="s">
        <v>655</v>
      </c>
      <c r="J12" s="64" t="s">
        <v>656</v>
      </c>
      <c r="K12" s="64" t="s">
        <v>657</v>
      </c>
      <c r="L12" s="64" t="s">
        <v>625</v>
      </c>
      <c r="M12" s="89"/>
      <c r="N12" s="89"/>
      <c r="O12" s="89"/>
      <c r="P12" s="89"/>
      <c r="Q12" s="78"/>
      <c r="R12" s="78"/>
      <c r="S12" s="78"/>
      <c r="T12" s="79"/>
      <c r="U12" s="66"/>
      <c r="V12" s="66"/>
      <c r="W12" s="66"/>
      <c r="X12" s="66"/>
      <c r="Y12" s="68"/>
      <c r="Z12" s="68"/>
      <c r="AA12" s="68"/>
      <c r="AB12" s="68"/>
      <c r="AC12" s="74"/>
      <c r="AD12" s="74"/>
      <c r="AE12" s="74"/>
      <c r="AF12" s="74"/>
      <c r="AG12" s="65" t="s">
        <v>618</v>
      </c>
      <c r="AH12" s="65" t="s">
        <v>619</v>
      </c>
      <c r="AI12" s="150" t="s">
        <v>626</v>
      </c>
      <c r="AJ12" s="102" t="s">
        <v>621</v>
      </c>
      <c r="AK12" s="142"/>
      <c r="AL12" s="142"/>
      <c r="AM12" s="142"/>
      <c r="AN12" s="142"/>
      <c r="AO12" s="68"/>
      <c r="AP12" s="68"/>
      <c r="AQ12" s="68"/>
      <c r="AR12" s="68"/>
      <c r="AS12" s="70"/>
      <c r="AT12" s="70"/>
      <c r="AU12" s="70"/>
      <c r="AV12" s="70"/>
      <c r="AW12" s="79"/>
      <c r="AX12" s="79"/>
      <c r="AY12" s="79"/>
      <c r="AZ12" s="79"/>
      <c r="BA12" s="70"/>
      <c r="BB12" s="70"/>
      <c r="BC12" s="70"/>
      <c r="BD12" s="70"/>
      <c r="BE12" s="100" t="s">
        <v>605</v>
      </c>
      <c r="BF12" s="100" t="s">
        <v>606</v>
      </c>
      <c r="BG12" s="101">
        <v>1</v>
      </c>
      <c r="BH12" s="100" t="s">
        <v>607</v>
      </c>
    </row>
    <row r="13" spans="1:60" ht="36" customHeight="1">
      <c r="A13" s="136">
        <v>111001006122</v>
      </c>
      <c r="B13" s="137" t="s">
        <v>109</v>
      </c>
      <c r="C13" s="138" t="s">
        <v>71</v>
      </c>
      <c r="D13" s="139" t="s">
        <v>72</v>
      </c>
      <c r="I13" s="64" t="s">
        <v>622</v>
      </c>
      <c r="J13" s="64" t="s">
        <v>623</v>
      </c>
      <c r="K13" s="64" t="s">
        <v>624</v>
      </c>
      <c r="L13" s="64" t="s">
        <v>625</v>
      </c>
      <c r="M13" s="89"/>
      <c r="N13" s="89"/>
      <c r="O13" s="89"/>
      <c r="P13" s="89"/>
      <c r="Q13" s="78"/>
      <c r="R13" s="78"/>
      <c r="S13" s="78"/>
      <c r="T13" s="79"/>
      <c r="U13" s="66" t="s">
        <v>596</v>
      </c>
      <c r="V13" s="66" t="s">
        <v>597</v>
      </c>
      <c r="W13" s="66" t="s">
        <v>598</v>
      </c>
      <c r="X13" s="66" t="s">
        <v>599</v>
      </c>
      <c r="Y13" s="68"/>
      <c r="Z13" s="68"/>
      <c r="AA13" s="68"/>
      <c r="AB13" s="68"/>
      <c r="AC13" s="88" t="s">
        <v>658</v>
      </c>
      <c r="AD13" s="74" t="s">
        <v>659</v>
      </c>
      <c r="AE13" s="74" t="s">
        <v>660</v>
      </c>
      <c r="AF13" s="74" t="s">
        <v>661</v>
      </c>
      <c r="AG13" s="79"/>
      <c r="AH13" s="79"/>
      <c r="AI13" s="146" t="s">
        <v>600</v>
      </c>
      <c r="AJ13" s="103" t="s">
        <v>600</v>
      </c>
      <c r="AK13" s="142"/>
      <c r="AL13" s="142"/>
      <c r="AM13" s="142"/>
      <c r="AN13" s="142"/>
      <c r="AO13" s="72" t="s">
        <v>639</v>
      </c>
      <c r="AP13" s="73" t="s">
        <v>640</v>
      </c>
      <c r="AQ13" s="73" t="s">
        <v>662</v>
      </c>
      <c r="AR13" s="73" t="s">
        <v>663</v>
      </c>
      <c r="AS13" s="70"/>
      <c r="AT13" s="70"/>
      <c r="AU13" s="70"/>
      <c r="AV13" s="70"/>
      <c r="AW13" s="79"/>
      <c r="AX13" s="79"/>
      <c r="AY13" s="79"/>
      <c r="AZ13" s="79"/>
      <c r="BA13" s="70"/>
      <c r="BB13" s="70"/>
      <c r="BC13" s="70"/>
      <c r="BD13" s="70"/>
      <c r="BE13" s="100" t="s">
        <v>605</v>
      </c>
      <c r="BF13" s="100" t="s">
        <v>606</v>
      </c>
      <c r="BG13" s="101">
        <v>1</v>
      </c>
      <c r="BH13" s="100" t="s">
        <v>607</v>
      </c>
    </row>
    <row r="14" spans="1:60" ht="36" customHeight="1">
      <c r="A14" s="136">
        <v>111001011771</v>
      </c>
      <c r="B14" s="137" t="s">
        <v>141</v>
      </c>
      <c r="C14" s="138" t="s">
        <v>81</v>
      </c>
      <c r="D14" s="139" t="s">
        <v>88</v>
      </c>
      <c r="I14" s="64" t="s">
        <v>622</v>
      </c>
      <c r="J14" s="64" t="s">
        <v>623</v>
      </c>
      <c r="K14" s="64" t="s">
        <v>624</v>
      </c>
      <c r="L14" s="64" t="s">
        <v>625</v>
      </c>
      <c r="M14" s="89"/>
      <c r="N14" s="89"/>
      <c r="O14" s="89"/>
      <c r="P14" s="89"/>
      <c r="Q14" s="78"/>
      <c r="R14" s="78"/>
      <c r="S14" s="78"/>
      <c r="T14" s="79"/>
      <c r="U14" s="66" t="s">
        <v>596</v>
      </c>
      <c r="V14" s="66" t="s">
        <v>597</v>
      </c>
      <c r="W14" s="66" t="s">
        <v>598</v>
      </c>
      <c r="X14" s="66" t="s">
        <v>599</v>
      </c>
      <c r="Y14" s="68"/>
      <c r="Z14" s="68"/>
      <c r="AA14" s="68"/>
      <c r="AB14" s="68"/>
      <c r="AC14" s="88" t="s">
        <v>664</v>
      </c>
      <c r="AD14" s="74" t="s">
        <v>659</v>
      </c>
      <c r="AE14" s="74" t="s">
        <v>665</v>
      </c>
      <c r="AF14" s="74" t="s">
        <v>661</v>
      </c>
      <c r="AG14" s="65" t="s">
        <v>618</v>
      </c>
      <c r="AH14" s="65" t="s">
        <v>619</v>
      </c>
      <c r="AI14" s="150" t="s">
        <v>666</v>
      </c>
      <c r="AJ14" s="102" t="s">
        <v>621</v>
      </c>
      <c r="AK14" s="142"/>
      <c r="AL14" s="142"/>
      <c r="AM14" s="142"/>
      <c r="AN14" s="142"/>
      <c r="AO14" s="72" t="s">
        <v>639</v>
      </c>
      <c r="AP14" s="72" t="s">
        <v>640</v>
      </c>
      <c r="AQ14" s="72" t="s">
        <v>662</v>
      </c>
      <c r="AR14" s="72" t="s">
        <v>663</v>
      </c>
      <c r="AS14" s="70"/>
      <c r="AT14" s="70"/>
      <c r="AU14" s="70"/>
      <c r="AV14" s="70"/>
      <c r="AW14" s="76" t="s">
        <v>641</v>
      </c>
      <c r="AX14" s="76" t="s">
        <v>642</v>
      </c>
      <c r="AY14" s="76">
        <v>6</v>
      </c>
      <c r="AZ14" s="76" t="s">
        <v>643</v>
      </c>
      <c r="BA14" s="70"/>
      <c r="BB14" s="70"/>
      <c r="BC14" s="70"/>
      <c r="BD14" s="70"/>
      <c r="BE14" s="100" t="s">
        <v>605</v>
      </c>
      <c r="BF14" s="100" t="s">
        <v>606</v>
      </c>
      <c r="BG14" s="101">
        <v>1</v>
      </c>
      <c r="BH14" s="100" t="s">
        <v>607</v>
      </c>
    </row>
    <row r="15" spans="1:60" ht="36" customHeight="1">
      <c r="A15" s="136">
        <v>111001008389</v>
      </c>
      <c r="B15" s="137" t="s">
        <v>112</v>
      </c>
      <c r="C15" s="138" t="s">
        <v>81</v>
      </c>
      <c r="D15" s="139" t="s">
        <v>92</v>
      </c>
      <c r="E15" s="61"/>
      <c r="F15" s="61"/>
      <c r="I15" s="64" t="s">
        <v>622</v>
      </c>
      <c r="J15" s="64" t="s">
        <v>623</v>
      </c>
      <c r="K15" s="64" t="s">
        <v>624</v>
      </c>
      <c r="L15" s="64" t="s">
        <v>625</v>
      </c>
      <c r="M15" s="104" t="s">
        <v>648</v>
      </c>
      <c r="N15" s="104" t="s">
        <v>609</v>
      </c>
      <c r="O15" s="104">
        <v>3</v>
      </c>
      <c r="P15" s="104" t="s">
        <v>649</v>
      </c>
      <c r="Q15" s="78" t="s">
        <v>650</v>
      </c>
      <c r="R15" s="80" t="s">
        <v>651</v>
      </c>
      <c r="S15" s="78" t="s">
        <v>667</v>
      </c>
      <c r="T15" s="79" t="s">
        <v>617</v>
      </c>
      <c r="U15" s="66"/>
      <c r="V15" s="66"/>
      <c r="W15" s="66"/>
      <c r="X15" s="66"/>
      <c r="Y15" s="68"/>
      <c r="Z15" s="68"/>
      <c r="AA15" s="68"/>
      <c r="AB15" s="68"/>
      <c r="AC15" s="74"/>
      <c r="AD15" s="74"/>
      <c r="AE15" s="74"/>
      <c r="AF15" s="74"/>
      <c r="AG15" s="79"/>
      <c r="AH15" s="79"/>
      <c r="AI15" s="146" t="s">
        <v>600</v>
      </c>
      <c r="AJ15" s="103" t="s">
        <v>600</v>
      </c>
      <c r="AK15" s="142"/>
      <c r="AL15" s="142"/>
      <c r="AM15" s="142"/>
      <c r="AN15" s="142"/>
      <c r="AO15" s="72" t="s">
        <v>639</v>
      </c>
      <c r="AP15" s="73" t="s">
        <v>640</v>
      </c>
      <c r="AQ15" s="73" t="s">
        <v>662</v>
      </c>
      <c r="AR15" s="73" t="s">
        <v>663</v>
      </c>
      <c r="AS15" s="70"/>
      <c r="AT15" s="70"/>
      <c r="AU15" s="70"/>
      <c r="AV15" s="70"/>
      <c r="AW15" s="79"/>
      <c r="AX15" s="79"/>
      <c r="AY15" s="79"/>
      <c r="AZ15" s="79"/>
      <c r="BA15" s="70" t="s">
        <v>668</v>
      </c>
      <c r="BB15" s="70" t="s">
        <v>669</v>
      </c>
      <c r="BC15" s="70" t="s">
        <v>670</v>
      </c>
      <c r="BD15" s="70" t="s">
        <v>671</v>
      </c>
      <c r="BE15" s="100" t="s">
        <v>605</v>
      </c>
      <c r="BF15" s="100" t="s">
        <v>606</v>
      </c>
      <c r="BG15" s="101">
        <v>3</v>
      </c>
      <c r="BH15" s="100" t="s">
        <v>607</v>
      </c>
    </row>
    <row r="16" spans="1:60" ht="36" customHeight="1">
      <c r="A16" s="136">
        <v>111001009148</v>
      </c>
      <c r="B16" s="137" t="s">
        <v>113</v>
      </c>
      <c r="C16" s="138" t="s">
        <v>81</v>
      </c>
      <c r="D16" s="139" t="s">
        <v>92</v>
      </c>
      <c r="I16" s="64" t="s">
        <v>622</v>
      </c>
      <c r="J16" s="64" t="s">
        <v>623</v>
      </c>
      <c r="K16" s="64" t="s">
        <v>624</v>
      </c>
      <c r="L16" s="64" t="s">
        <v>625</v>
      </c>
      <c r="M16" s="89"/>
      <c r="N16" s="89"/>
      <c r="O16" s="89"/>
      <c r="P16" s="89"/>
      <c r="Q16" s="78"/>
      <c r="R16" s="78"/>
      <c r="S16" s="78"/>
      <c r="T16" s="79"/>
      <c r="U16" s="66" t="s">
        <v>596</v>
      </c>
      <c r="V16" s="66" t="s">
        <v>597</v>
      </c>
      <c r="W16" s="66" t="s">
        <v>598</v>
      </c>
      <c r="X16" s="66" t="s">
        <v>599</v>
      </c>
      <c r="Y16" s="68"/>
      <c r="Z16" s="68"/>
      <c r="AA16" s="68"/>
      <c r="AB16" s="68"/>
      <c r="AC16" s="74"/>
      <c r="AD16" s="74"/>
      <c r="AE16" s="74"/>
      <c r="AF16" s="74"/>
      <c r="AG16" s="79"/>
      <c r="AH16" s="79"/>
      <c r="AI16" s="146" t="s">
        <v>600</v>
      </c>
      <c r="AJ16" s="103" t="s">
        <v>600</v>
      </c>
      <c r="AK16" s="97" t="s">
        <v>627</v>
      </c>
      <c r="AL16" s="98" t="s">
        <v>628</v>
      </c>
      <c r="AM16" s="98" t="s">
        <v>629</v>
      </c>
      <c r="AN16" s="98" t="s">
        <v>630</v>
      </c>
      <c r="AO16" s="68"/>
      <c r="AP16" s="68"/>
      <c r="AQ16" s="68"/>
      <c r="AR16" s="68"/>
      <c r="AS16" s="70"/>
      <c r="AT16" s="70"/>
      <c r="AU16" s="70"/>
      <c r="AV16" s="70"/>
      <c r="AW16" s="79"/>
      <c r="AX16" s="79"/>
      <c r="AY16" s="79"/>
      <c r="AZ16" s="79"/>
      <c r="BA16" s="70"/>
      <c r="BB16" s="70"/>
      <c r="BC16" s="70"/>
      <c r="BD16" s="70"/>
      <c r="BE16" s="100" t="s">
        <v>605</v>
      </c>
      <c r="BF16" s="100" t="s">
        <v>606</v>
      </c>
      <c r="BG16" s="101">
        <v>2</v>
      </c>
      <c r="BH16" s="100" t="s">
        <v>607</v>
      </c>
    </row>
    <row r="17" spans="1:60" ht="36" customHeight="1">
      <c r="A17" s="136">
        <v>111265000017</v>
      </c>
      <c r="B17" s="137" t="s">
        <v>431</v>
      </c>
      <c r="C17" s="138" t="s">
        <v>71</v>
      </c>
      <c r="D17" s="139" t="s">
        <v>88</v>
      </c>
      <c r="I17" s="74"/>
      <c r="J17" s="74"/>
      <c r="K17" s="74"/>
      <c r="L17" s="74"/>
      <c r="M17" s="154" t="s">
        <v>608</v>
      </c>
      <c r="N17" s="154" t="s">
        <v>609</v>
      </c>
      <c r="O17" s="154">
        <v>3</v>
      </c>
      <c r="P17" s="154">
        <v>11</v>
      </c>
      <c r="Q17" s="78"/>
      <c r="R17" s="78"/>
      <c r="S17" s="78"/>
      <c r="T17" s="79"/>
      <c r="U17" s="66" t="s">
        <v>596</v>
      </c>
      <c r="V17" s="66" t="s">
        <v>597</v>
      </c>
      <c r="W17" s="66" t="s">
        <v>598</v>
      </c>
      <c r="X17" s="66" t="s">
        <v>599</v>
      </c>
      <c r="Y17" s="68"/>
      <c r="Z17" s="68"/>
      <c r="AA17" s="68"/>
      <c r="AB17" s="68"/>
      <c r="AC17" s="74"/>
      <c r="AD17" s="74"/>
      <c r="AE17" s="74"/>
      <c r="AF17" s="74"/>
      <c r="AG17" s="79"/>
      <c r="AH17" s="79"/>
      <c r="AI17" s="146" t="s">
        <v>600</v>
      </c>
      <c r="AJ17" s="103" t="s">
        <v>600</v>
      </c>
      <c r="AK17" s="142"/>
      <c r="AL17" s="142"/>
      <c r="AM17" s="142"/>
      <c r="AN17" s="142"/>
      <c r="AO17" s="72" t="s">
        <v>631</v>
      </c>
      <c r="AP17" s="72" t="s">
        <v>632</v>
      </c>
      <c r="AQ17" s="72" t="s">
        <v>672</v>
      </c>
      <c r="AR17" s="72" t="s">
        <v>634</v>
      </c>
      <c r="AS17" s="70"/>
      <c r="AT17" s="70"/>
      <c r="AU17" s="70"/>
      <c r="AV17" s="70"/>
      <c r="AW17" s="79"/>
      <c r="AX17" s="79"/>
      <c r="AY17" s="79"/>
      <c r="AZ17" s="79"/>
      <c r="BA17" s="70"/>
      <c r="BB17" s="70"/>
      <c r="BC17" s="70"/>
      <c r="BD17" s="70"/>
      <c r="BE17" s="100" t="s">
        <v>605</v>
      </c>
      <c r="BF17" s="100" t="s">
        <v>606</v>
      </c>
      <c r="BG17" s="101">
        <v>1</v>
      </c>
      <c r="BH17" s="100" t="s">
        <v>607</v>
      </c>
    </row>
    <row r="18" spans="1:60" ht="36" customHeight="1">
      <c r="A18" s="136">
        <v>111001046299</v>
      </c>
      <c r="B18" s="137" t="s">
        <v>313</v>
      </c>
      <c r="C18" s="138" t="s">
        <v>71</v>
      </c>
      <c r="D18" s="139" t="s">
        <v>88</v>
      </c>
      <c r="I18" s="155"/>
      <c r="J18" s="155"/>
      <c r="K18" s="155"/>
      <c r="L18" s="156"/>
      <c r="M18" s="144" t="s">
        <v>608</v>
      </c>
      <c r="N18" s="145" t="s">
        <v>609</v>
      </c>
      <c r="O18" s="144">
        <v>3</v>
      </c>
      <c r="P18" s="144">
        <v>11</v>
      </c>
      <c r="Q18" s="78" t="s">
        <v>596</v>
      </c>
      <c r="R18" s="80" t="s">
        <v>615</v>
      </c>
      <c r="S18" s="78" t="s">
        <v>616</v>
      </c>
      <c r="T18" s="79" t="s">
        <v>617</v>
      </c>
      <c r="U18" s="66"/>
      <c r="V18" s="66"/>
      <c r="W18" s="66"/>
      <c r="X18" s="66"/>
      <c r="Y18" s="68"/>
      <c r="Z18" s="68"/>
      <c r="AA18" s="68"/>
      <c r="AB18" s="68"/>
      <c r="AC18" s="74"/>
      <c r="AD18" s="74"/>
      <c r="AE18" s="74"/>
      <c r="AF18" s="74"/>
      <c r="AG18" s="79"/>
      <c r="AH18" s="79"/>
      <c r="AI18" s="146" t="s">
        <v>600</v>
      </c>
      <c r="AJ18" s="103" t="s">
        <v>600</v>
      </c>
      <c r="AK18" s="97" t="s">
        <v>627</v>
      </c>
      <c r="AL18" s="98" t="s">
        <v>628</v>
      </c>
      <c r="AM18" s="98" t="s">
        <v>629</v>
      </c>
      <c r="AN18" s="98" t="s">
        <v>630</v>
      </c>
      <c r="AO18" s="72" t="s">
        <v>639</v>
      </c>
      <c r="AP18" s="73" t="s">
        <v>640</v>
      </c>
      <c r="AQ18" s="73" t="s">
        <v>662</v>
      </c>
      <c r="AR18" s="73" t="s">
        <v>663</v>
      </c>
      <c r="AS18" s="70"/>
      <c r="AT18" s="70"/>
      <c r="AU18" s="70"/>
      <c r="AV18" s="70"/>
      <c r="AW18" s="79"/>
      <c r="AX18" s="79"/>
      <c r="AY18" s="79"/>
      <c r="AZ18" s="79"/>
      <c r="BA18" s="70"/>
      <c r="BB18" s="70"/>
      <c r="BC18" s="70"/>
      <c r="BD18" s="70"/>
      <c r="BE18" s="100" t="s">
        <v>605</v>
      </c>
      <c r="BF18" s="100" t="s">
        <v>606</v>
      </c>
      <c r="BG18" s="101">
        <v>1</v>
      </c>
      <c r="BH18" s="100" t="s">
        <v>607</v>
      </c>
    </row>
    <row r="19" spans="1:60" ht="36" customHeight="1">
      <c r="A19" s="136">
        <v>111001009652</v>
      </c>
      <c r="B19" s="137" t="s">
        <v>116</v>
      </c>
      <c r="C19" s="138" t="s">
        <v>81</v>
      </c>
      <c r="D19" s="139" t="s">
        <v>117</v>
      </c>
      <c r="I19" s="64" t="s">
        <v>622</v>
      </c>
      <c r="J19" s="64" t="s">
        <v>623</v>
      </c>
      <c r="K19" s="64" t="s">
        <v>624</v>
      </c>
      <c r="L19" s="64" t="s">
        <v>625</v>
      </c>
      <c r="M19" s="157"/>
      <c r="N19" s="157"/>
      <c r="O19" s="157"/>
      <c r="P19" s="157"/>
      <c r="Q19" s="78"/>
      <c r="R19" s="78"/>
      <c r="S19" s="78"/>
      <c r="T19" s="79"/>
      <c r="U19" s="66"/>
      <c r="V19" s="66"/>
      <c r="W19" s="66"/>
      <c r="X19" s="66"/>
      <c r="Y19" s="68"/>
      <c r="Z19" s="68"/>
      <c r="AA19" s="68"/>
      <c r="AB19" s="68"/>
      <c r="AC19" s="74"/>
      <c r="AD19" s="74"/>
      <c r="AE19" s="74"/>
      <c r="AF19" s="74"/>
      <c r="AG19" s="79"/>
      <c r="AH19" s="79"/>
      <c r="AI19" s="146" t="s">
        <v>600</v>
      </c>
      <c r="AJ19" s="103" t="s">
        <v>600</v>
      </c>
      <c r="AK19" s="142"/>
      <c r="AL19" s="142"/>
      <c r="AM19" s="142"/>
      <c r="AN19" s="142"/>
      <c r="AO19" s="72" t="s">
        <v>631</v>
      </c>
      <c r="AP19" s="73" t="s">
        <v>632</v>
      </c>
      <c r="AQ19" s="73" t="s">
        <v>672</v>
      </c>
      <c r="AR19" s="73" t="s">
        <v>634</v>
      </c>
      <c r="AS19" s="70"/>
      <c r="AT19" s="70"/>
      <c r="AU19" s="70"/>
      <c r="AV19" s="70"/>
      <c r="AW19" s="79"/>
      <c r="AX19" s="79"/>
      <c r="AY19" s="79"/>
      <c r="AZ19" s="79"/>
      <c r="BA19" s="70"/>
      <c r="BB19" s="70"/>
      <c r="BC19" s="70"/>
      <c r="BD19" s="70"/>
      <c r="BE19" s="100" t="s">
        <v>673</v>
      </c>
      <c r="BF19" s="100" t="s">
        <v>606</v>
      </c>
      <c r="BG19" s="101">
        <v>1</v>
      </c>
      <c r="BH19" s="100" t="s">
        <v>607</v>
      </c>
    </row>
    <row r="20" spans="1:60" ht="36" customHeight="1">
      <c r="A20" s="136">
        <v>111001009831</v>
      </c>
      <c r="B20" s="137" t="s">
        <v>118</v>
      </c>
      <c r="C20" s="138" t="s">
        <v>81</v>
      </c>
      <c r="D20" s="139" t="s">
        <v>119</v>
      </c>
      <c r="I20" s="152"/>
      <c r="J20" s="152"/>
      <c r="K20" s="152"/>
      <c r="L20" s="153"/>
      <c r="M20" s="158"/>
      <c r="N20" s="158"/>
      <c r="O20" s="158"/>
      <c r="P20" s="158"/>
      <c r="Q20" s="159"/>
      <c r="R20" s="159"/>
      <c r="S20" s="159"/>
      <c r="T20" s="79"/>
      <c r="U20" s="66"/>
      <c r="V20" s="66"/>
      <c r="W20" s="66"/>
      <c r="X20" s="66"/>
      <c r="Y20" s="68"/>
      <c r="Z20" s="68"/>
      <c r="AA20" s="68"/>
      <c r="AB20" s="68"/>
      <c r="AC20" s="88" t="s">
        <v>674</v>
      </c>
      <c r="AD20" s="74" t="s">
        <v>612</v>
      </c>
      <c r="AE20" s="74" t="s">
        <v>675</v>
      </c>
      <c r="AF20" s="74" t="s">
        <v>661</v>
      </c>
      <c r="AG20" s="160"/>
      <c r="AH20" s="160"/>
      <c r="AI20" s="146" t="s">
        <v>600</v>
      </c>
      <c r="AJ20" s="103" t="s">
        <v>600</v>
      </c>
      <c r="AK20" s="142"/>
      <c r="AL20" s="142"/>
      <c r="AM20" s="142"/>
      <c r="AN20" s="142"/>
      <c r="AO20" s="72" t="s">
        <v>631</v>
      </c>
      <c r="AP20" s="73" t="s">
        <v>632</v>
      </c>
      <c r="AQ20" s="73" t="s">
        <v>676</v>
      </c>
      <c r="AR20" s="161" t="s">
        <v>634</v>
      </c>
      <c r="AS20" s="162"/>
      <c r="AT20" s="162"/>
      <c r="AU20" s="162"/>
      <c r="AV20" s="70"/>
      <c r="AW20" s="79"/>
      <c r="AX20" s="79"/>
      <c r="AY20" s="79"/>
      <c r="AZ20" s="79"/>
      <c r="BA20" s="70"/>
      <c r="BB20" s="70"/>
      <c r="BC20" s="70"/>
      <c r="BD20" s="162"/>
      <c r="BE20" s="100" t="s">
        <v>677</v>
      </c>
      <c r="BF20" s="100" t="s">
        <v>606</v>
      </c>
      <c r="BG20" s="101">
        <v>2</v>
      </c>
      <c r="BH20" s="100" t="s">
        <v>607</v>
      </c>
    </row>
    <row r="21" spans="1:60" ht="36" customHeight="1">
      <c r="A21" s="136">
        <v>111001001121</v>
      </c>
      <c r="B21" s="137" t="s">
        <v>95</v>
      </c>
      <c r="C21" s="138" t="s">
        <v>71</v>
      </c>
      <c r="D21" s="139" t="s">
        <v>88</v>
      </c>
      <c r="I21" s="74"/>
      <c r="J21" s="74"/>
      <c r="K21" s="74"/>
      <c r="L21" s="74"/>
      <c r="M21" s="89"/>
      <c r="N21" s="89"/>
      <c r="O21" s="89"/>
      <c r="P21" s="89"/>
      <c r="Q21" s="78"/>
      <c r="R21" s="78"/>
      <c r="S21" s="78"/>
      <c r="T21" s="79"/>
      <c r="U21" s="66"/>
      <c r="V21" s="66"/>
      <c r="W21" s="66"/>
      <c r="X21" s="66"/>
      <c r="Y21" s="68"/>
      <c r="Z21" s="68"/>
      <c r="AA21" s="68"/>
      <c r="AB21" s="68"/>
      <c r="AC21" s="74"/>
      <c r="AD21" s="74"/>
      <c r="AE21" s="74"/>
      <c r="AF21" s="74"/>
      <c r="AG21" s="79"/>
      <c r="AH21" s="79"/>
      <c r="AI21" s="146" t="s">
        <v>600</v>
      </c>
      <c r="AJ21" s="103" t="s">
        <v>600</v>
      </c>
      <c r="AK21" s="142"/>
      <c r="AL21" s="163"/>
      <c r="AM21" s="163"/>
      <c r="AN21" s="163"/>
      <c r="AO21" s="68"/>
      <c r="AP21" s="151"/>
      <c r="AQ21" s="151"/>
      <c r="AR21" s="68"/>
      <c r="AS21" s="70"/>
      <c r="AT21" s="70"/>
      <c r="AU21" s="70"/>
      <c r="AV21" s="70"/>
      <c r="AW21" s="79"/>
      <c r="AX21" s="79"/>
      <c r="AY21" s="79"/>
      <c r="AZ21" s="79"/>
      <c r="BA21" s="70"/>
      <c r="BB21" s="70"/>
      <c r="BC21" s="70"/>
      <c r="BD21" s="70"/>
      <c r="BE21" s="100" t="s">
        <v>605</v>
      </c>
      <c r="BF21" s="100" t="s">
        <v>606</v>
      </c>
      <c r="BG21" s="101">
        <v>1</v>
      </c>
      <c r="BH21" s="100" t="s">
        <v>607</v>
      </c>
    </row>
    <row r="22" spans="1:60" ht="36" customHeight="1">
      <c r="A22" s="136">
        <v>111001086606</v>
      </c>
      <c r="B22" s="137" t="s">
        <v>344</v>
      </c>
      <c r="C22" s="138" t="s">
        <v>77</v>
      </c>
      <c r="D22" s="139" t="s">
        <v>106</v>
      </c>
      <c r="I22" s="106" t="s">
        <v>655</v>
      </c>
      <c r="J22" s="64" t="s">
        <v>656</v>
      </c>
      <c r="K22" s="64" t="s">
        <v>657</v>
      </c>
      <c r="L22" s="64" t="s">
        <v>625</v>
      </c>
      <c r="M22" s="89"/>
      <c r="N22" s="89"/>
      <c r="O22" s="89"/>
      <c r="P22" s="89"/>
      <c r="Q22" s="78"/>
      <c r="R22" s="78"/>
      <c r="S22" s="78"/>
      <c r="T22" s="79"/>
      <c r="U22" s="66" t="s">
        <v>596</v>
      </c>
      <c r="V22" s="66" t="s">
        <v>597</v>
      </c>
      <c r="W22" s="66" t="s">
        <v>598</v>
      </c>
      <c r="X22" s="66" t="s">
        <v>599</v>
      </c>
      <c r="Y22" s="68" t="s">
        <v>678</v>
      </c>
      <c r="Z22" s="68" t="s">
        <v>679</v>
      </c>
      <c r="AA22" s="68" t="s">
        <v>680</v>
      </c>
      <c r="AB22" s="68" t="s">
        <v>681</v>
      </c>
      <c r="AC22" s="74"/>
      <c r="AD22" s="74"/>
      <c r="AE22" s="74"/>
      <c r="AF22" s="74"/>
      <c r="AG22" s="65" t="s">
        <v>618</v>
      </c>
      <c r="AH22" s="65" t="s">
        <v>619</v>
      </c>
      <c r="AI22" s="150" t="s">
        <v>682</v>
      </c>
      <c r="AJ22" s="102" t="s">
        <v>621</v>
      </c>
      <c r="AK22" s="142"/>
      <c r="AL22" s="142"/>
      <c r="AM22" s="142"/>
      <c r="AN22" s="142"/>
      <c r="AO22" s="72" t="s">
        <v>631</v>
      </c>
      <c r="AP22" s="72" t="s">
        <v>632</v>
      </c>
      <c r="AQ22" s="72" t="s">
        <v>683</v>
      </c>
      <c r="AR22" s="72" t="s">
        <v>634</v>
      </c>
      <c r="AS22" s="84" t="s">
        <v>684</v>
      </c>
      <c r="AT22" s="164" t="s">
        <v>685</v>
      </c>
      <c r="AU22" s="61">
        <v>1</v>
      </c>
      <c r="AV22" s="164" t="s">
        <v>686</v>
      </c>
      <c r="AW22" s="79"/>
      <c r="AX22" s="79"/>
      <c r="AY22" s="79"/>
      <c r="AZ22" s="79"/>
      <c r="BA22" s="70"/>
      <c r="BB22" s="70"/>
      <c r="BC22" s="70"/>
      <c r="BD22" s="70"/>
      <c r="BE22" s="100" t="s">
        <v>605</v>
      </c>
      <c r="BF22" s="100" t="s">
        <v>606</v>
      </c>
      <c r="BG22" s="101">
        <v>1</v>
      </c>
      <c r="BH22" s="100" t="s">
        <v>607</v>
      </c>
    </row>
    <row r="23" spans="1:60" ht="36" customHeight="1">
      <c r="A23" s="136">
        <v>111001010251</v>
      </c>
      <c r="B23" s="137" t="s">
        <v>122</v>
      </c>
      <c r="C23" s="138" t="s">
        <v>81</v>
      </c>
      <c r="D23" s="139" t="s">
        <v>117</v>
      </c>
      <c r="I23" s="64" t="s">
        <v>622</v>
      </c>
      <c r="J23" s="64" t="s">
        <v>623</v>
      </c>
      <c r="K23" s="64" t="s">
        <v>624</v>
      </c>
      <c r="L23" s="64" t="s">
        <v>625</v>
      </c>
      <c r="M23" s="104" t="s">
        <v>608</v>
      </c>
      <c r="N23" s="104" t="s">
        <v>609</v>
      </c>
      <c r="O23" s="104">
        <v>2</v>
      </c>
      <c r="P23" s="104" t="s">
        <v>649</v>
      </c>
      <c r="Q23" s="78" t="s">
        <v>596</v>
      </c>
      <c r="R23" s="80" t="s">
        <v>615</v>
      </c>
      <c r="S23" s="78" t="s">
        <v>687</v>
      </c>
      <c r="T23" s="79" t="s">
        <v>617</v>
      </c>
      <c r="U23" s="66" t="s">
        <v>688</v>
      </c>
      <c r="V23" s="66" t="s">
        <v>689</v>
      </c>
      <c r="W23" s="66" t="s">
        <v>690</v>
      </c>
      <c r="X23" s="66" t="s">
        <v>599</v>
      </c>
      <c r="Y23" s="68"/>
      <c r="Z23" s="68"/>
      <c r="AA23" s="68"/>
      <c r="AB23" s="68"/>
      <c r="AC23" s="74"/>
      <c r="AD23" s="74"/>
      <c r="AE23" s="74"/>
      <c r="AF23" s="74"/>
      <c r="AG23" s="65" t="s">
        <v>618</v>
      </c>
      <c r="AH23" s="65" t="s">
        <v>619</v>
      </c>
      <c r="AI23" s="150" t="s">
        <v>691</v>
      </c>
      <c r="AJ23" s="102" t="s">
        <v>621</v>
      </c>
      <c r="AK23" s="142"/>
      <c r="AL23" s="142"/>
      <c r="AM23" s="142"/>
      <c r="AN23" s="142"/>
      <c r="AO23" s="68"/>
      <c r="AP23" s="68"/>
      <c r="AQ23" s="68"/>
      <c r="AR23" s="68"/>
      <c r="AS23" s="84">
        <v>46238</v>
      </c>
      <c r="AT23" s="85" t="s">
        <v>685</v>
      </c>
      <c r="AU23" s="70">
        <v>1</v>
      </c>
      <c r="AV23" s="85" t="s">
        <v>692</v>
      </c>
      <c r="AW23" s="79"/>
      <c r="AX23" s="79"/>
      <c r="AY23" s="79"/>
      <c r="AZ23" s="79"/>
      <c r="BA23" s="70"/>
      <c r="BB23" s="70"/>
      <c r="BC23" s="70"/>
      <c r="BD23" s="70"/>
      <c r="BE23" s="100" t="s">
        <v>673</v>
      </c>
      <c r="BF23" s="100" t="s">
        <v>606</v>
      </c>
      <c r="BG23" s="101">
        <v>4</v>
      </c>
      <c r="BH23" s="100" t="s">
        <v>607</v>
      </c>
    </row>
    <row r="24" spans="1:60" ht="36" customHeight="1">
      <c r="A24" s="136">
        <v>111001010421</v>
      </c>
      <c r="B24" s="137" t="s">
        <v>123</v>
      </c>
      <c r="C24" s="138" t="s">
        <v>71</v>
      </c>
      <c r="D24" s="139" t="s">
        <v>92</v>
      </c>
      <c r="I24" s="64" t="s">
        <v>622</v>
      </c>
      <c r="J24" s="152"/>
      <c r="K24" s="152"/>
      <c r="L24" s="153"/>
      <c r="M24" s="89"/>
      <c r="N24" s="89"/>
      <c r="O24" s="89"/>
      <c r="P24" s="89"/>
      <c r="Q24" s="78"/>
      <c r="R24" s="78"/>
      <c r="S24" s="78"/>
      <c r="T24" s="79"/>
      <c r="U24" s="66" t="s">
        <v>693</v>
      </c>
      <c r="V24" s="66" t="s">
        <v>694</v>
      </c>
      <c r="W24" s="66" t="s">
        <v>695</v>
      </c>
      <c r="X24" s="66" t="s">
        <v>696</v>
      </c>
      <c r="Y24" s="68"/>
      <c r="Z24" s="68"/>
      <c r="AA24" s="68"/>
      <c r="AB24" s="68"/>
      <c r="AC24" s="74"/>
      <c r="AD24" s="74"/>
      <c r="AE24" s="74"/>
      <c r="AF24" s="74"/>
      <c r="AG24" s="79"/>
      <c r="AH24" s="79"/>
      <c r="AI24" s="146" t="s">
        <v>600</v>
      </c>
      <c r="AJ24" s="103" t="s">
        <v>600</v>
      </c>
      <c r="AK24" s="142"/>
      <c r="AL24" s="142"/>
      <c r="AM24" s="142"/>
      <c r="AN24" s="142"/>
      <c r="AO24" s="72" t="s">
        <v>639</v>
      </c>
      <c r="AP24" s="73" t="s">
        <v>640</v>
      </c>
      <c r="AQ24" s="73" t="s">
        <v>662</v>
      </c>
      <c r="AR24" s="73" t="s">
        <v>663</v>
      </c>
      <c r="AS24" s="70"/>
      <c r="AT24" s="70"/>
      <c r="AU24" s="70"/>
      <c r="AV24" s="70"/>
      <c r="AW24" s="79"/>
      <c r="AX24" s="79"/>
      <c r="AY24" s="79"/>
      <c r="AZ24" s="79"/>
      <c r="BA24" s="70"/>
      <c r="BB24" s="70"/>
      <c r="BC24" s="70"/>
      <c r="BD24" s="70"/>
      <c r="BE24" s="100" t="s">
        <v>605</v>
      </c>
      <c r="BF24" s="100" t="s">
        <v>606</v>
      </c>
      <c r="BG24" s="101">
        <v>4</v>
      </c>
      <c r="BH24" s="100" t="s">
        <v>607</v>
      </c>
    </row>
    <row r="25" spans="1:60" ht="36" customHeight="1">
      <c r="A25" s="136">
        <v>111001010731</v>
      </c>
      <c r="B25" s="137" t="s">
        <v>124</v>
      </c>
      <c r="C25" s="138" t="s">
        <v>81</v>
      </c>
      <c r="D25" s="139" t="s">
        <v>125</v>
      </c>
      <c r="I25" s="64" t="s">
        <v>622</v>
      </c>
      <c r="J25" s="64" t="s">
        <v>623</v>
      </c>
      <c r="K25" s="64" t="s">
        <v>624</v>
      </c>
      <c r="L25" s="64" t="s">
        <v>625</v>
      </c>
      <c r="M25" s="89"/>
      <c r="N25" s="89"/>
      <c r="O25" s="89"/>
      <c r="P25" s="89"/>
      <c r="Q25" s="78"/>
      <c r="R25" s="78"/>
      <c r="S25" s="78"/>
      <c r="T25" s="79"/>
      <c r="U25" s="66"/>
      <c r="V25" s="66"/>
      <c r="W25" s="66"/>
      <c r="X25" s="66"/>
      <c r="Y25" s="68"/>
      <c r="Z25" s="68"/>
      <c r="AA25" s="68"/>
      <c r="AB25" s="68"/>
      <c r="AC25" s="88" t="s">
        <v>697</v>
      </c>
      <c r="AD25" s="74" t="s">
        <v>659</v>
      </c>
      <c r="AE25" s="74" t="s">
        <v>698</v>
      </c>
      <c r="AF25" s="74" t="s">
        <v>614</v>
      </c>
      <c r="AG25" s="79"/>
      <c r="AH25" s="79"/>
      <c r="AI25" s="146" t="s">
        <v>600</v>
      </c>
      <c r="AJ25" s="103" t="s">
        <v>600</v>
      </c>
      <c r="AK25" s="142"/>
      <c r="AL25" s="142"/>
      <c r="AM25" s="142"/>
      <c r="AN25" s="142"/>
      <c r="AO25" s="68"/>
      <c r="AP25" s="68"/>
      <c r="AQ25" s="68"/>
      <c r="AR25" s="68"/>
      <c r="AS25" s="70"/>
      <c r="AT25" s="70"/>
      <c r="AU25" s="70"/>
      <c r="AV25" s="70"/>
      <c r="AW25" s="79"/>
      <c r="AX25" s="79"/>
      <c r="AY25" s="79"/>
      <c r="AZ25" s="79"/>
      <c r="BA25" s="70"/>
      <c r="BB25" s="70"/>
      <c r="BC25" s="70"/>
      <c r="BD25" s="70"/>
      <c r="BE25" s="100" t="s">
        <v>605</v>
      </c>
      <c r="BF25" s="100" t="s">
        <v>606</v>
      </c>
      <c r="BG25" s="101">
        <v>7</v>
      </c>
      <c r="BH25" s="100" t="s">
        <v>607</v>
      </c>
    </row>
    <row r="26" spans="1:60" ht="36" customHeight="1">
      <c r="A26" s="136">
        <v>111001009521</v>
      </c>
      <c r="B26" s="137" t="s">
        <v>114</v>
      </c>
      <c r="C26" s="138" t="s">
        <v>81</v>
      </c>
      <c r="D26" s="139" t="s">
        <v>88</v>
      </c>
      <c r="I26" s="152"/>
      <c r="J26" s="152"/>
      <c r="K26" s="152"/>
      <c r="L26" s="153"/>
      <c r="M26" s="89"/>
      <c r="N26" s="89"/>
      <c r="O26" s="89"/>
      <c r="P26" s="89"/>
      <c r="Q26" s="78"/>
      <c r="R26" s="78"/>
      <c r="S26" s="78"/>
      <c r="T26" s="79"/>
      <c r="U26" s="66" t="s">
        <v>596</v>
      </c>
      <c r="V26" s="66" t="s">
        <v>597</v>
      </c>
      <c r="W26" s="66" t="s">
        <v>598</v>
      </c>
      <c r="X26" s="66" t="s">
        <v>599</v>
      </c>
      <c r="Y26" s="68"/>
      <c r="Z26" s="68"/>
      <c r="AA26" s="68"/>
      <c r="AB26" s="68"/>
      <c r="AC26" s="74"/>
      <c r="AD26" s="74"/>
      <c r="AE26" s="74"/>
      <c r="AF26" s="74"/>
      <c r="AG26" s="79"/>
      <c r="AH26" s="79"/>
      <c r="AI26" s="146" t="s">
        <v>600</v>
      </c>
      <c r="AJ26" s="103" t="s">
        <v>600</v>
      </c>
      <c r="AK26" s="142"/>
      <c r="AL26" s="142"/>
      <c r="AM26" s="142"/>
      <c r="AN26" s="142"/>
      <c r="AO26" s="68"/>
      <c r="AP26" s="68"/>
      <c r="AQ26" s="68"/>
      <c r="AR26" s="68"/>
      <c r="AS26" s="70"/>
      <c r="AT26" s="70"/>
      <c r="AU26" s="70"/>
      <c r="AV26" s="70"/>
      <c r="AW26" s="79"/>
      <c r="AX26" s="79"/>
      <c r="AY26" s="79"/>
      <c r="AZ26" s="79"/>
      <c r="BA26" s="70"/>
      <c r="BB26" s="70"/>
      <c r="BC26" s="70"/>
      <c r="BD26" s="70"/>
      <c r="BE26" s="100" t="s">
        <v>605</v>
      </c>
      <c r="BF26" s="100" t="s">
        <v>606</v>
      </c>
      <c r="BG26" s="101">
        <v>1</v>
      </c>
      <c r="BH26" s="100" t="s">
        <v>607</v>
      </c>
    </row>
    <row r="27" spans="1:60" ht="36" customHeight="1">
      <c r="A27" s="136">
        <v>111001010839</v>
      </c>
      <c r="B27" s="137" t="s">
        <v>127</v>
      </c>
      <c r="C27" s="138" t="s">
        <v>81</v>
      </c>
      <c r="D27" s="139" t="s">
        <v>119</v>
      </c>
      <c r="I27" s="64" t="s">
        <v>622</v>
      </c>
      <c r="J27" s="64" t="s">
        <v>623</v>
      </c>
      <c r="K27" s="64" t="s">
        <v>624</v>
      </c>
      <c r="L27" s="64" t="s">
        <v>625</v>
      </c>
      <c r="M27" s="89"/>
      <c r="N27" s="89"/>
      <c r="O27" s="89"/>
      <c r="P27" s="89"/>
      <c r="Q27" s="78" t="s">
        <v>650</v>
      </c>
      <c r="R27" s="80" t="s">
        <v>651</v>
      </c>
      <c r="S27" s="96" t="s">
        <v>699</v>
      </c>
      <c r="T27" s="79" t="s">
        <v>617</v>
      </c>
      <c r="U27" s="66"/>
      <c r="V27" s="66"/>
      <c r="W27" s="66"/>
      <c r="X27" s="66"/>
      <c r="Y27" s="68"/>
      <c r="Z27" s="68"/>
      <c r="AA27" s="68"/>
      <c r="AB27" s="68"/>
      <c r="AC27" s="74"/>
      <c r="AD27" s="74"/>
      <c r="AE27" s="74"/>
      <c r="AF27" s="74"/>
      <c r="AG27" s="65" t="s">
        <v>618</v>
      </c>
      <c r="AH27" s="65" t="s">
        <v>619</v>
      </c>
      <c r="AI27" s="150" t="s">
        <v>682</v>
      </c>
      <c r="AJ27" s="102" t="s">
        <v>621</v>
      </c>
      <c r="AK27" s="142"/>
      <c r="AL27" s="142"/>
      <c r="AM27" s="142"/>
      <c r="AN27" s="142"/>
      <c r="AO27" s="68"/>
      <c r="AP27" s="68"/>
      <c r="AQ27" s="68"/>
      <c r="AR27" s="68"/>
      <c r="AS27" s="70"/>
      <c r="AT27" s="70"/>
      <c r="AU27" s="70"/>
      <c r="AV27" s="70"/>
      <c r="AW27" s="79"/>
      <c r="AX27" s="79"/>
      <c r="AY27" s="79"/>
      <c r="AZ27" s="79"/>
      <c r="BA27" s="70"/>
      <c r="BB27" s="70"/>
      <c r="BC27" s="70"/>
      <c r="BD27" s="70"/>
      <c r="BE27" s="100" t="s">
        <v>677</v>
      </c>
      <c r="BF27" s="100" t="s">
        <v>606</v>
      </c>
      <c r="BG27" s="101">
        <v>1</v>
      </c>
      <c r="BH27" s="100" t="s">
        <v>607</v>
      </c>
    </row>
    <row r="28" spans="1:60" ht="36" customHeight="1">
      <c r="A28" s="136">
        <v>111001010910</v>
      </c>
      <c r="B28" s="137" t="s">
        <v>128</v>
      </c>
      <c r="C28" s="138" t="s">
        <v>71</v>
      </c>
      <c r="D28" s="139" t="s">
        <v>82</v>
      </c>
      <c r="I28" s="106" t="s">
        <v>655</v>
      </c>
      <c r="J28" s="64" t="s">
        <v>656</v>
      </c>
      <c r="K28" s="64" t="s">
        <v>657</v>
      </c>
      <c r="L28" s="64" t="s">
        <v>625</v>
      </c>
      <c r="M28" s="89"/>
      <c r="N28" s="89"/>
      <c r="O28" s="89"/>
      <c r="P28" s="89"/>
      <c r="Q28" s="78"/>
      <c r="R28" s="78"/>
      <c r="S28" s="78"/>
      <c r="T28" s="79"/>
      <c r="U28" s="66" t="s">
        <v>700</v>
      </c>
      <c r="V28" s="66" t="s">
        <v>701</v>
      </c>
      <c r="W28" s="66" t="s">
        <v>676</v>
      </c>
      <c r="X28" s="66" t="s">
        <v>702</v>
      </c>
      <c r="Y28" s="68" t="s">
        <v>703</v>
      </c>
      <c r="Z28" s="68" t="s">
        <v>679</v>
      </c>
      <c r="AA28" s="68" t="s">
        <v>680</v>
      </c>
      <c r="AB28" s="68">
        <v>10</v>
      </c>
      <c r="AC28" s="74"/>
      <c r="AD28" s="74"/>
      <c r="AE28" s="74"/>
      <c r="AF28" s="74"/>
      <c r="AG28" s="79"/>
      <c r="AH28" s="79"/>
      <c r="AI28" s="146" t="s">
        <v>600</v>
      </c>
      <c r="AJ28" s="103" t="s">
        <v>600</v>
      </c>
      <c r="AK28" s="142"/>
      <c r="AL28" s="142"/>
      <c r="AM28" s="142"/>
      <c r="AN28" s="142"/>
      <c r="AO28" s="68"/>
      <c r="AP28" s="68"/>
      <c r="AQ28" s="68"/>
      <c r="AR28" s="68"/>
      <c r="AS28" s="70"/>
      <c r="AT28" s="70"/>
      <c r="AU28" s="70"/>
      <c r="AV28" s="70"/>
      <c r="AW28" s="79"/>
      <c r="AX28" s="79"/>
      <c r="AY28" s="79"/>
      <c r="AZ28" s="79"/>
      <c r="BA28" s="70"/>
      <c r="BB28" s="70"/>
      <c r="BC28" s="70"/>
      <c r="BD28" s="70"/>
      <c r="BE28" s="100" t="s">
        <v>605</v>
      </c>
      <c r="BF28" s="100" t="s">
        <v>606</v>
      </c>
      <c r="BG28" s="101">
        <v>3</v>
      </c>
      <c r="BH28" s="100" t="s">
        <v>607</v>
      </c>
    </row>
    <row r="29" spans="1:60" ht="36" customHeight="1">
      <c r="A29" s="136">
        <v>111001015172</v>
      </c>
      <c r="B29" s="137" t="s">
        <v>208</v>
      </c>
      <c r="C29" s="138" t="s">
        <v>81</v>
      </c>
      <c r="D29" s="139" t="s">
        <v>130</v>
      </c>
      <c r="I29" s="64" t="s">
        <v>622</v>
      </c>
      <c r="J29" s="64" t="s">
        <v>623</v>
      </c>
      <c r="K29" s="64" t="s">
        <v>624</v>
      </c>
      <c r="L29" s="64" t="s">
        <v>625</v>
      </c>
      <c r="M29" s="89"/>
      <c r="N29" s="89"/>
      <c r="O29" s="89"/>
      <c r="P29" s="89"/>
      <c r="Q29" s="78"/>
      <c r="R29" s="78"/>
      <c r="S29" s="78"/>
      <c r="T29" s="79"/>
      <c r="U29" s="66"/>
      <c r="V29" s="66"/>
      <c r="W29" s="66"/>
      <c r="X29" s="66"/>
      <c r="Y29" s="68"/>
      <c r="Z29" s="68"/>
      <c r="AA29" s="68"/>
      <c r="AB29" s="68"/>
      <c r="AC29" s="74"/>
      <c r="AD29" s="74"/>
      <c r="AE29" s="74"/>
      <c r="AF29" s="74"/>
      <c r="AG29" s="79"/>
      <c r="AH29" s="79"/>
      <c r="AI29" s="146" t="s">
        <v>600</v>
      </c>
      <c r="AJ29" s="103" t="s">
        <v>600</v>
      </c>
      <c r="AK29" s="142"/>
      <c r="AL29" s="163"/>
      <c r="AM29" s="163"/>
      <c r="AN29" s="163"/>
      <c r="AO29" s="86" t="s">
        <v>645</v>
      </c>
      <c r="AP29" s="86" t="s">
        <v>646</v>
      </c>
      <c r="AQ29" s="86" t="s">
        <v>654</v>
      </c>
      <c r="AR29" s="86" t="s">
        <v>604</v>
      </c>
      <c r="AS29" s="70"/>
      <c r="AT29" s="70"/>
      <c r="AU29" s="70"/>
      <c r="AV29" s="70"/>
      <c r="AW29" s="79"/>
      <c r="AX29" s="79"/>
      <c r="AY29" s="79"/>
      <c r="AZ29" s="79"/>
      <c r="BA29" s="70"/>
      <c r="BB29" s="70"/>
      <c r="BC29" s="70"/>
      <c r="BD29" s="70"/>
      <c r="BE29" s="100" t="s">
        <v>677</v>
      </c>
      <c r="BF29" s="100" t="s">
        <v>606</v>
      </c>
      <c r="BG29" s="101">
        <v>0</v>
      </c>
      <c r="BH29" s="100" t="s">
        <v>607</v>
      </c>
    </row>
    <row r="30" spans="1:60" ht="36" customHeight="1">
      <c r="A30" s="136">
        <v>111001011011</v>
      </c>
      <c r="B30" s="137" t="s">
        <v>131</v>
      </c>
      <c r="C30" s="138" t="s">
        <v>71</v>
      </c>
      <c r="D30" s="139" t="s">
        <v>117</v>
      </c>
      <c r="I30" s="64" t="s">
        <v>622</v>
      </c>
      <c r="J30" s="152"/>
      <c r="K30" s="152"/>
      <c r="L30" s="153"/>
      <c r="M30" s="89"/>
      <c r="N30" s="89"/>
      <c r="O30" s="89"/>
      <c r="P30" s="89"/>
      <c r="Q30" s="78"/>
      <c r="R30" s="78"/>
      <c r="S30" s="78"/>
      <c r="T30" s="79"/>
      <c r="U30" s="66"/>
      <c r="V30" s="66"/>
      <c r="W30" s="66"/>
      <c r="X30" s="66"/>
      <c r="Y30" s="68"/>
      <c r="Z30" s="68"/>
      <c r="AA30" s="68"/>
      <c r="AB30" s="68"/>
      <c r="AC30" s="74"/>
      <c r="AD30" s="74"/>
      <c r="AE30" s="74"/>
      <c r="AF30" s="74"/>
      <c r="AG30" s="79"/>
      <c r="AH30" s="79"/>
      <c r="AI30" s="146" t="s">
        <v>600</v>
      </c>
      <c r="AJ30" s="103" t="s">
        <v>600</v>
      </c>
      <c r="AK30" s="142"/>
      <c r="AL30" s="142"/>
      <c r="AM30" s="142"/>
      <c r="AN30" s="142"/>
      <c r="AO30" s="68"/>
      <c r="AP30" s="68"/>
      <c r="AQ30" s="68"/>
      <c r="AR30" s="68"/>
      <c r="AS30" s="70"/>
      <c r="AT30" s="70"/>
      <c r="AU30" s="70"/>
      <c r="AV30" s="70"/>
      <c r="AW30" s="79"/>
      <c r="AX30" s="79"/>
      <c r="AY30" s="79"/>
      <c r="AZ30" s="79"/>
      <c r="BA30" s="70"/>
      <c r="BB30" s="70"/>
      <c r="BC30" s="70"/>
      <c r="BD30" s="70"/>
      <c r="BE30" s="100" t="s">
        <v>673</v>
      </c>
      <c r="BF30" s="100" t="s">
        <v>606</v>
      </c>
      <c r="BG30" s="101">
        <v>6</v>
      </c>
      <c r="BH30" s="100" t="s">
        <v>607</v>
      </c>
    </row>
    <row r="31" spans="1:60" ht="36" customHeight="1">
      <c r="A31" s="136">
        <v>111001012971</v>
      </c>
      <c r="B31" s="137" t="s">
        <v>167</v>
      </c>
      <c r="C31" s="138" t="s">
        <v>81</v>
      </c>
      <c r="D31" s="139" t="s">
        <v>130</v>
      </c>
      <c r="I31" s="64" t="s">
        <v>622</v>
      </c>
      <c r="J31" s="64" t="s">
        <v>623</v>
      </c>
      <c r="K31" s="64" t="s">
        <v>624</v>
      </c>
      <c r="L31" s="64" t="s">
        <v>625</v>
      </c>
      <c r="M31" s="89"/>
      <c r="N31" s="89"/>
      <c r="O31" s="89"/>
      <c r="P31" s="89"/>
      <c r="Q31" s="78"/>
      <c r="R31" s="78"/>
      <c r="S31" s="78"/>
      <c r="T31" s="79"/>
      <c r="U31" s="66" t="s">
        <v>596</v>
      </c>
      <c r="V31" s="66" t="s">
        <v>597</v>
      </c>
      <c r="W31" s="66" t="s">
        <v>598</v>
      </c>
      <c r="X31" s="66" t="s">
        <v>599</v>
      </c>
      <c r="Y31" s="68"/>
      <c r="Z31" s="68"/>
      <c r="AA31" s="68"/>
      <c r="AB31" s="68"/>
      <c r="AC31" s="74"/>
      <c r="AD31" s="74"/>
      <c r="AE31" s="74"/>
      <c r="AF31" s="74"/>
      <c r="AG31" s="65" t="s">
        <v>618</v>
      </c>
      <c r="AH31" s="65" t="s">
        <v>619</v>
      </c>
      <c r="AI31" s="150" t="s">
        <v>704</v>
      </c>
      <c r="AJ31" s="102" t="s">
        <v>621</v>
      </c>
      <c r="AK31" s="97" t="s">
        <v>705</v>
      </c>
      <c r="AL31" s="97" t="s">
        <v>706</v>
      </c>
      <c r="AM31" s="97" t="s">
        <v>707</v>
      </c>
      <c r="AN31" s="97" t="s">
        <v>708</v>
      </c>
      <c r="AO31" s="68"/>
      <c r="AP31" s="151"/>
      <c r="AQ31" s="151"/>
      <c r="AR31" s="68"/>
      <c r="AS31" s="70"/>
      <c r="AT31" s="70"/>
      <c r="AU31" s="70"/>
      <c r="AV31" s="70"/>
      <c r="AW31" s="79"/>
      <c r="AX31" s="79"/>
      <c r="AY31" s="79"/>
      <c r="AZ31" s="79"/>
      <c r="BA31" s="70"/>
      <c r="BB31" s="70"/>
      <c r="BC31" s="70"/>
      <c r="BD31" s="70"/>
      <c r="BE31" s="100" t="s">
        <v>677</v>
      </c>
      <c r="BF31" s="100" t="s">
        <v>606</v>
      </c>
      <c r="BG31" s="101">
        <v>1</v>
      </c>
      <c r="BH31" s="100" t="s">
        <v>607</v>
      </c>
    </row>
    <row r="32" spans="1:60" ht="36" customHeight="1">
      <c r="A32" s="136">
        <v>111001011045</v>
      </c>
      <c r="B32" s="137" t="s">
        <v>133</v>
      </c>
      <c r="C32" s="138" t="s">
        <v>71</v>
      </c>
      <c r="D32" s="139" t="s">
        <v>72</v>
      </c>
      <c r="I32" s="152"/>
      <c r="J32" s="152"/>
      <c r="K32" s="152"/>
      <c r="L32" s="153"/>
      <c r="M32" s="104" t="s">
        <v>608</v>
      </c>
      <c r="N32" s="104" t="s">
        <v>609</v>
      </c>
      <c r="O32" s="104">
        <v>3</v>
      </c>
      <c r="P32" s="104" t="s">
        <v>709</v>
      </c>
      <c r="Q32" s="78"/>
      <c r="R32" s="78"/>
      <c r="S32" s="78"/>
      <c r="T32" s="79"/>
      <c r="U32" s="66" t="s">
        <v>710</v>
      </c>
      <c r="V32" s="66" t="s">
        <v>711</v>
      </c>
      <c r="W32" s="66" t="s">
        <v>712</v>
      </c>
      <c r="X32" s="66" t="s">
        <v>713</v>
      </c>
      <c r="Y32" s="68"/>
      <c r="Z32" s="68"/>
      <c r="AA32" s="68"/>
      <c r="AB32" s="68"/>
      <c r="AC32" s="74"/>
      <c r="AD32" s="74"/>
      <c r="AE32" s="74"/>
      <c r="AF32" s="74"/>
      <c r="AG32" s="79"/>
      <c r="AH32" s="79"/>
      <c r="AI32" s="146" t="s">
        <v>600</v>
      </c>
      <c r="AJ32" s="103" t="s">
        <v>600</v>
      </c>
      <c r="AK32" s="97" t="s">
        <v>705</v>
      </c>
      <c r="AL32" s="98" t="s">
        <v>706</v>
      </c>
      <c r="AM32" s="98" t="s">
        <v>707</v>
      </c>
      <c r="AN32" s="98" t="s">
        <v>708</v>
      </c>
      <c r="AO32" s="68"/>
      <c r="AP32" s="68"/>
      <c r="AQ32" s="68"/>
      <c r="AR32" s="68"/>
      <c r="AS32" s="70"/>
      <c r="AT32" s="70"/>
      <c r="AU32" s="70"/>
      <c r="AV32" s="70"/>
      <c r="AW32" s="79"/>
      <c r="AX32" s="79"/>
      <c r="AY32" s="79"/>
      <c r="AZ32" s="79"/>
      <c r="BA32" s="70"/>
      <c r="BB32" s="70"/>
      <c r="BC32" s="70"/>
      <c r="BD32" s="70"/>
      <c r="BE32" s="100" t="s">
        <v>605</v>
      </c>
      <c r="BF32" s="100" t="s">
        <v>606</v>
      </c>
      <c r="BG32" s="101">
        <v>1</v>
      </c>
      <c r="BH32" s="100" t="s">
        <v>607</v>
      </c>
    </row>
    <row r="33" spans="1:60" ht="36" customHeight="1">
      <c r="A33" s="136">
        <v>111001011053</v>
      </c>
      <c r="B33" s="137" t="s">
        <v>134</v>
      </c>
      <c r="C33" s="138" t="s">
        <v>81</v>
      </c>
      <c r="D33" s="139" t="s">
        <v>135</v>
      </c>
      <c r="I33" s="64" t="s">
        <v>622</v>
      </c>
      <c r="J33" s="64" t="s">
        <v>623</v>
      </c>
      <c r="K33" s="64" t="s">
        <v>624</v>
      </c>
      <c r="L33" s="64" t="s">
        <v>625</v>
      </c>
      <c r="M33" s="89"/>
      <c r="N33" s="89"/>
      <c r="O33" s="89"/>
      <c r="P33" s="89"/>
      <c r="Q33" s="78"/>
      <c r="R33" s="78"/>
      <c r="S33" s="78"/>
      <c r="T33" s="79"/>
      <c r="U33" s="66" t="s">
        <v>714</v>
      </c>
      <c r="V33" s="66" t="s">
        <v>715</v>
      </c>
      <c r="W33" s="66" t="s">
        <v>712</v>
      </c>
      <c r="X33" s="66" t="s">
        <v>713</v>
      </c>
      <c r="Y33" s="68"/>
      <c r="Z33" s="68"/>
      <c r="AA33" s="68"/>
      <c r="AB33" s="68"/>
      <c r="AC33" s="74"/>
      <c r="AD33" s="74"/>
      <c r="AE33" s="74"/>
      <c r="AF33" s="74"/>
      <c r="AG33" s="65" t="s">
        <v>618</v>
      </c>
      <c r="AH33" s="65" t="s">
        <v>619</v>
      </c>
      <c r="AI33" s="150" t="s">
        <v>716</v>
      </c>
      <c r="AJ33" s="102" t="s">
        <v>621</v>
      </c>
      <c r="AK33" s="97" t="s">
        <v>627</v>
      </c>
      <c r="AL33" s="98" t="s">
        <v>628</v>
      </c>
      <c r="AM33" s="98" t="s">
        <v>629</v>
      </c>
      <c r="AN33" s="98" t="s">
        <v>630</v>
      </c>
      <c r="AO33" s="68"/>
      <c r="AP33" s="68"/>
      <c r="AQ33" s="68"/>
      <c r="AR33" s="68"/>
      <c r="AS33" s="70"/>
      <c r="AT33" s="70"/>
      <c r="AU33" s="70"/>
      <c r="AV33" s="70"/>
      <c r="AW33" s="79"/>
      <c r="AX33" s="79"/>
      <c r="AY33" s="79"/>
      <c r="AZ33" s="79"/>
      <c r="BA33" s="70"/>
      <c r="BB33" s="70"/>
      <c r="BC33" s="70"/>
      <c r="BD33" s="70"/>
      <c r="BE33" s="100" t="s">
        <v>677</v>
      </c>
      <c r="BF33" s="100" t="s">
        <v>606</v>
      </c>
      <c r="BG33" s="101">
        <v>2</v>
      </c>
      <c r="BH33" s="100" t="s">
        <v>607</v>
      </c>
    </row>
    <row r="34" spans="1:60" ht="36" customHeight="1">
      <c r="A34" s="136">
        <v>111265000343</v>
      </c>
      <c r="B34" s="137" t="s">
        <v>433</v>
      </c>
      <c r="C34" s="138" t="s">
        <v>81</v>
      </c>
      <c r="D34" s="139" t="s">
        <v>88</v>
      </c>
      <c r="I34" s="64" t="s">
        <v>622</v>
      </c>
      <c r="J34" s="64" t="s">
        <v>623</v>
      </c>
      <c r="K34" s="64" t="s">
        <v>624</v>
      </c>
      <c r="L34" s="64" t="s">
        <v>625</v>
      </c>
      <c r="M34" s="89"/>
      <c r="N34" s="89"/>
      <c r="O34" s="89"/>
      <c r="P34" s="89"/>
      <c r="Q34" s="78"/>
      <c r="R34" s="78"/>
      <c r="S34" s="78"/>
      <c r="T34" s="79"/>
      <c r="U34" s="66" t="s">
        <v>596</v>
      </c>
      <c r="V34" s="66" t="s">
        <v>597</v>
      </c>
      <c r="W34" s="66" t="s">
        <v>598</v>
      </c>
      <c r="X34" s="66" t="s">
        <v>599</v>
      </c>
      <c r="Y34" s="68" t="s">
        <v>717</v>
      </c>
      <c r="Z34" s="68" t="s">
        <v>679</v>
      </c>
      <c r="AA34" s="68" t="s">
        <v>680</v>
      </c>
      <c r="AB34" s="68" t="s">
        <v>681</v>
      </c>
      <c r="AC34" s="74"/>
      <c r="AD34" s="74"/>
      <c r="AE34" s="74"/>
      <c r="AF34" s="74"/>
      <c r="AG34" s="65" t="s">
        <v>618</v>
      </c>
      <c r="AH34" s="65" t="s">
        <v>619</v>
      </c>
      <c r="AI34" s="150" t="s">
        <v>653</v>
      </c>
      <c r="AJ34" s="102" t="s">
        <v>621</v>
      </c>
      <c r="AK34" s="142"/>
      <c r="AL34" s="142"/>
      <c r="AM34" s="142"/>
      <c r="AN34" s="142"/>
      <c r="AO34" s="72" t="s">
        <v>631</v>
      </c>
      <c r="AP34" s="73" t="s">
        <v>632</v>
      </c>
      <c r="AQ34" s="73" t="s">
        <v>672</v>
      </c>
      <c r="AR34" s="73" t="s">
        <v>634</v>
      </c>
      <c r="AS34" s="70"/>
      <c r="AT34" s="70"/>
      <c r="AU34" s="70"/>
      <c r="AV34" s="70"/>
      <c r="AW34" s="79"/>
      <c r="AX34" s="79"/>
      <c r="AY34" s="79"/>
      <c r="AZ34" s="79"/>
      <c r="BA34" s="70"/>
      <c r="BB34" s="70"/>
      <c r="BC34" s="70"/>
      <c r="BD34" s="70"/>
      <c r="BE34" s="100" t="s">
        <v>605</v>
      </c>
      <c r="BF34" s="100" t="s">
        <v>606</v>
      </c>
      <c r="BG34" s="101">
        <v>2</v>
      </c>
      <c r="BH34" s="100" t="s">
        <v>607</v>
      </c>
    </row>
    <row r="35" spans="1:60" ht="36" customHeight="1">
      <c r="A35" s="136">
        <v>111001011088</v>
      </c>
      <c r="B35" s="137" t="s">
        <v>137</v>
      </c>
      <c r="C35" s="138" t="s">
        <v>81</v>
      </c>
      <c r="D35" s="139" t="s">
        <v>92</v>
      </c>
      <c r="I35" s="152"/>
      <c r="J35" s="152"/>
      <c r="K35" s="152"/>
      <c r="L35" s="153"/>
      <c r="M35" s="89"/>
      <c r="N35" s="89"/>
      <c r="O35" s="89"/>
      <c r="P35" s="89"/>
      <c r="Q35" s="78"/>
      <c r="R35" s="78"/>
      <c r="S35" s="78"/>
      <c r="T35" s="79"/>
      <c r="U35" s="66"/>
      <c r="V35" s="66"/>
      <c r="W35" s="66"/>
      <c r="X35" s="66"/>
      <c r="Y35" s="68"/>
      <c r="Z35" s="68"/>
      <c r="AA35" s="68"/>
      <c r="AB35" s="68"/>
      <c r="AC35" s="74"/>
      <c r="AD35" s="74"/>
      <c r="AE35" s="74"/>
      <c r="AF35" s="74"/>
      <c r="AG35" s="79"/>
      <c r="AH35" s="79"/>
      <c r="AI35" s="146" t="s">
        <v>600</v>
      </c>
      <c r="AJ35" s="103" t="s">
        <v>600</v>
      </c>
      <c r="AK35" s="142"/>
      <c r="AL35" s="142"/>
      <c r="AM35" s="142"/>
      <c r="AN35" s="142"/>
      <c r="AO35" s="68"/>
      <c r="AP35" s="68"/>
      <c r="AQ35" s="68"/>
      <c r="AR35" s="68"/>
      <c r="AS35" s="70"/>
      <c r="AT35" s="70"/>
      <c r="AU35" s="70"/>
      <c r="AV35" s="70"/>
      <c r="AW35" s="79"/>
      <c r="AX35" s="79"/>
      <c r="AY35" s="79"/>
      <c r="AZ35" s="79"/>
      <c r="BA35" s="70"/>
      <c r="BB35" s="70"/>
      <c r="BC35" s="70"/>
      <c r="BD35" s="70"/>
      <c r="BE35" s="100" t="s">
        <v>605</v>
      </c>
      <c r="BF35" s="100" t="s">
        <v>606</v>
      </c>
      <c r="BG35" s="101">
        <v>12</v>
      </c>
      <c r="BH35" s="100" t="s">
        <v>607</v>
      </c>
    </row>
    <row r="36" spans="1:60" ht="36" customHeight="1">
      <c r="A36" s="136">
        <v>111001011274</v>
      </c>
      <c r="B36" s="137" t="s">
        <v>138</v>
      </c>
      <c r="C36" s="138" t="s">
        <v>81</v>
      </c>
      <c r="D36" s="139" t="s">
        <v>72</v>
      </c>
      <c r="I36" s="64" t="s">
        <v>622</v>
      </c>
      <c r="J36" s="64" t="s">
        <v>623</v>
      </c>
      <c r="K36" s="64" t="s">
        <v>624</v>
      </c>
      <c r="L36" s="64" t="s">
        <v>625</v>
      </c>
      <c r="M36" s="89"/>
      <c r="N36" s="89"/>
      <c r="O36" s="89"/>
      <c r="P36" s="89"/>
      <c r="Q36" s="78"/>
      <c r="R36" s="78"/>
      <c r="S36" s="78"/>
      <c r="T36" s="79"/>
      <c r="U36" s="66" t="s">
        <v>596</v>
      </c>
      <c r="V36" s="66" t="s">
        <v>597</v>
      </c>
      <c r="W36" s="66" t="s">
        <v>598</v>
      </c>
      <c r="X36" s="66" t="s">
        <v>599</v>
      </c>
      <c r="Y36" s="68"/>
      <c r="Z36" s="68"/>
      <c r="AA36" s="68"/>
      <c r="AB36" s="68"/>
      <c r="AC36" s="74"/>
      <c r="AD36" s="74"/>
      <c r="AE36" s="74"/>
      <c r="AF36" s="74"/>
      <c r="AG36" s="79"/>
      <c r="AH36" s="79"/>
      <c r="AI36" s="146" t="s">
        <v>600</v>
      </c>
      <c r="AJ36" s="103" t="s">
        <v>600</v>
      </c>
      <c r="AK36" s="97" t="s">
        <v>627</v>
      </c>
      <c r="AL36" s="98" t="s">
        <v>628</v>
      </c>
      <c r="AM36" s="98" t="s">
        <v>718</v>
      </c>
      <c r="AN36" s="98" t="s">
        <v>630</v>
      </c>
      <c r="AO36" s="68"/>
      <c r="AP36" s="68"/>
      <c r="AQ36" s="68"/>
      <c r="AR36" s="68"/>
      <c r="AS36" s="70"/>
      <c r="AT36" s="70"/>
      <c r="AU36" s="70"/>
      <c r="AV36" s="70"/>
      <c r="AW36" s="79"/>
      <c r="AX36" s="79"/>
      <c r="AY36" s="79"/>
      <c r="AZ36" s="79"/>
      <c r="BA36" s="70"/>
      <c r="BB36" s="70"/>
      <c r="BC36" s="70"/>
      <c r="BD36" s="70"/>
      <c r="BE36" s="100" t="s">
        <v>605</v>
      </c>
      <c r="BF36" s="100" t="s">
        <v>606</v>
      </c>
      <c r="BG36" s="101">
        <v>2</v>
      </c>
      <c r="BH36" s="100" t="s">
        <v>607</v>
      </c>
    </row>
    <row r="37" spans="1:60" ht="36" customHeight="1">
      <c r="A37" s="136">
        <v>111001011321</v>
      </c>
      <c r="B37" s="137" t="s">
        <v>139</v>
      </c>
      <c r="C37" s="138" t="s">
        <v>81</v>
      </c>
      <c r="D37" s="139" t="s">
        <v>82</v>
      </c>
      <c r="I37" s="152"/>
      <c r="J37" s="152"/>
      <c r="K37" s="152"/>
      <c r="L37" s="153"/>
      <c r="M37" s="89"/>
      <c r="N37" s="89"/>
      <c r="O37" s="89"/>
      <c r="P37" s="89"/>
      <c r="Q37" s="78"/>
      <c r="R37" s="78"/>
      <c r="S37" s="78"/>
      <c r="T37" s="79"/>
      <c r="U37" s="66" t="s">
        <v>719</v>
      </c>
      <c r="V37" s="66" t="s">
        <v>701</v>
      </c>
      <c r="W37" s="66" t="s">
        <v>676</v>
      </c>
      <c r="X37" s="66" t="s">
        <v>702</v>
      </c>
      <c r="Y37" s="68"/>
      <c r="Z37" s="68"/>
      <c r="AA37" s="68"/>
      <c r="AB37" s="68"/>
      <c r="AC37" s="74"/>
      <c r="AD37" s="74"/>
      <c r="AE37" s="74"/>
      <c r="AF37" s="74"/>
      <c r="AG37" s="65" t="s">
        <v>618</v>
      </c>
      <c r="AH37" s="65" t="s">
        <v>619</v>
      </c>
      <c r="AI37" s="150" t="s">
        <v>720</v>
      </c>
      <c r="AJ37" s="102" t="s">
        <v>621</v>
      </c>
      <c r="AK37" s="142"/>
      <c r="AL37" s="142"/>
      <c r="AM37" s="142"/>
      <c r="AN37" s="142"/>
      <c r="AO37" s="68"/>
      <c r="AP37" s="68"/>
      <c r="AQ37" s="68"/>
      <c r="AR37" s="68"/>
      <c r="AS37" s="70"/>
      <c r="AT37" s="70"/>
      <c r="AU37" s="70"/>
      <c r="AV37" s="70"/>
      <c r="AW37" s="79"/>
      <c r="AX37" s="79"/>
      <c r="AY37" s="79"/>
      <c r="AZ37" s="79"/>
      <c r="BA37" s="70"/>
      <c r="BB37" s="70"/>
      <c r="BC37" s="70"/>
      <c r="BD37" s="70"/>
      <c r="BE37" s="100" t="s">
        <v>605</v>
      </c>
      <c r="BF37" s="100" t="s">
        <v>606</v>
      </c>
      <c r="BG37" s="101">
        <v>22</v>
      </c>
      <c r="BH37" s="100" t="s">
        <v>607</v>
      </c>
    </row>
    <row r="38" spans="1:60" ht="36" customHeight="1">
      <c r="A38" s="136">
        <v>111001011690</v>
      </c>
      <c r="B38" s="137" t="s">
        <v>140</v>
      </c>
      <c r="C38" s="138" t="s">
        <v>81</v>
      </c>
      <c r="D38" s="139" t="s">
        <v>82</v>
      </c>
      <c r="I38" s="152"/>
      <c r="J38" s="152"/>
      <c r="K38" s="152"/>
      <c r="L38" s="153"/>
      <c r="M38" s="89"/>
      <c r="N38" s="89"/>
      <c r="O38" s="89"/>
      <c r="P38" s="89"/>
      <c r="Q38" s="78"/>
      <c r="R38" s="78"/>
      <c r="S38" s="78"/>
      <c r="T38" s="79"/>
      <c r="U38" s="66"/>
      <c r="V38" s="66"/>
      <c r="W38" s="66"/>
      <c r="X38" s="66"/>
      <c r="Y38" s="68"/>
      <c r="Z38" s="68"/>
      <c r="AA38" s="68"/>
      <c r="AB38" s="68"/>
      <c r="AC38" s="88" t="s">
        <v>658</v>
      </c>
      <c r="AD38" s="74" t="s">
        <v>659</v>
      </c>
      <c r="AE38" s="74" t="s">
        <v>721</v>
      </c>
      <c r="AF38" s="74" t="s">
        <v>722</v>
      </c>
      <c r="AG38" s="65" t="s">
        <v>618</v>
      </c>
      <c r="AH38" s="65" t="s">
        <v>619</v>
      </c>
      <c r="AI38" s="150" t="s">
        <v>723</v>
      </c>
      <c r="AJ38" s="102" t="s">
        <v>621</v>
      </c>
      <c r="AK38" s="97" t="s">
        <v>705</v>
      </c>
      <c r="AL38" s="98" t="s">
        <v>706</v>
      </c>
      <c r="AM38" s="98" t="s">
        <v>707</v>
      </c>
      <c r="AN38" s="98" t="s">
        <v>708</v>
      </c>
      <c r="AO38" s="68"/>
      <c r="AP38" s="68"/>
      <c r="AQ38" s="68"/>
      <c r="AR38" s="68"/>
      <c r="AS38" s="70"/>
      <c r="AT38" s="70"/>
      <c r="AU38" s="70"/>
      <c r="AV38" s="70"/>
      <c r="AW38" s="79"/>
      <c r="AX38" s="79"/>
      <c r="AY38" s="79"/>
      <c r="AZ38" s="79"/>
      <c r="BA38" s="70"/>
      <c r="BB38" s="70"/>
      <c r="BC38" s="70"/>
      <c r="BD38" s="70"/>
      <c r="BE38" s="100" t="s">
        <v>605</v>
      </c>
      <c r="BF38" s="100" t="s">
        <v>606</v>
      </c>
      <c r="BG38" s="101">
        <v>3</v>
      </c>
      <c r="BH38" s="100" t="s">
        <v>607</v>
      </c>
    </row>
    <row r="39" spans="1:60" ht="36" customHeight="1">
      <c r="A39" s="136">
        <v>111001108901</v>
      </c>
      <c r="B39" s="137" t="s">
        <v>405</v>
      </c>
      <c r="C39" s="138" t="s">
        <v>81</v>
      </c>
      <c r="D39" s="139" t="s">
        <v>88</v>
      </c>
      <c r="I39" s="64" t="s">
        <v>622</v>
      </c>
      <c r="J39" s="64" t="s">
        <v>623</v>
      </c>
      <c r="K39" s="64" t="s">
        <v>624</v>
      </c>
      <c r="L39" s="64" t="s">
        <v>625</v>
      </c>
      <c r="M39" s="89"/>
      <c r="N39" s="89"/>
      <c r="O39" s="89"/>
      <c r="P39" s="89"/>
      <c r="Q39" s="78" t="s">
        <v>596</v>
      </c>
      <c r="R39" s="80" t="s">
        <v>615</v>
      </c>
      <c r="S39" s="78" t="s">
        <v>682</v>
      </c>
      <c r="T39" s="79" t="s">
        <v>617</v>
      </c>
      <c r="U39" s="66" t="s">
        <v>596</v>
      </c>
      <c r="V39" s="66" t="s">
        <v>597</v>
      </c>
      <c r="W39" s="66" t="s">
        <v>598</v>
      </c>
      <c r="X39" s="66" t="s">
        <v>599</v>
      </c>
      <c r="Y39" s="68"/>
      <c r="Z39" s="68"/>
      <c r="AA39" s="68"/>
      <c r="AB39" s="68"/>
      <c r="AC39" s="74"/>
      <c r="AD39" s="74"/>
      <c r="AE39" s="74"/>
      <c r="AF39" s="74"/>
      <c r="AG39" s="65" t="s">
        <v>618</v>
      </c>
      <c r="AH39" s="65" t="s">
        <v>619</v>
      </c>
      <c r="AI39" s="150" t="s">
        <v>653</v>
      </c>
      <c r="AJ39" s="102" t="s">
        <v>621</v>
      </c>
      <c r="AK39" s="142"/>
      <c r="AL39" s="142"/>
      <c r="AM39" s="142"/>
      <c r="AN39" s="142"/>
      <c r="AO39" s="68"/>
      <c r="AP39" s="151"/>
      <c r="AQ39" s="151"/>
      <c r="AR39" s="151"/>
      <c r="AS39" s="70"/>
      <c r="AT39" s="70"/>
      <c r="AU39" s="70"/>
      <c r="AV39" s="70"/>
      <c r="AW39" s="79"/>
      <c r="AX39" s="78"/>
      <c r="AY39" s="78"/>
      <c r="AZ39" s="78"/>
      <c r="BA39" s="70"/>
      <c r="BB39" s="70"/>
      <c r="BC39" s="70"/>
      <c r="BD39" s="70"/>
      <c r="BE39" s="100" t="s">
        <v>605</v>
      </c>
      <c r="BF39" s="100" t="s">
        <v>606</v>
      </c>
      <c r="BG39" s="101">
        <v>2</v>
      </c>
      <c r="BH39" s="100" t="s">
        <v>607</v>
      </c>
    </row>
    <row r="40" spans="1:60" ht="36" customHeight="1">
      <c r="A40" s="136">
        <v>111001013811</v>
      </c>
      <c r="B40" s="137" t="s">
        <v>180</v>
      </c>
      <c r="C40" s="138" t="s">
        <v>81</v>
      </c>
      <c r="D40" s="139" t="s">
        <v>130</v>
      </c>
      <c r="I40" s="64" t="s">
        <v>622</v>
      </c>
      <c r="J40" s="64" t="s">
        <v>623</v>
      </c>
      <c r="K40" s="64" t="s">
        <v>624</v>
      </c>
      <c r="L40" s="64" t="s">
        <v>625</v>
      </c>
      <c r="M40" s="89"/>
      <c r="N40" s="89"/>
      <c r="O40" s="89"/>
      <c r="P40" s="89"/>
      <c r="Q40" s="78"/>
      <c r="R40" s="78"/>
      <c r="S40" s="78"/>
      <c r="T40" s="79"/>
      <c r="U40" s="66"/>
      <c r="V40" s="66"/>
      <c r="W40" s="66"/>
      <c r="X40" s="66"/>
      <c r="Y40" s="68"/>
      <c r="Z40" s="68"/>
      <c r="AA40" s="68"/>
      <c r="AB40" s="68"/>
      <c r="AC40" s="74"/>
      <c r="AD40" s="74"/>
      <c r="AE40" s="74"/>
      <c r="AF40" s="74"/>
      <c r="AG40" s="65" t="s">
        <v>618</v>
      </c>
      <c r="AH40" s="65" t="s">
        <v>619</v>
      </c>
      <c r="AI40" s="150" t="s">
        <v>724</v>
      </c>
      <c r="AJ40" s="102" t="s">
        <v>621</v>
      </c>
      <c r="AK40" s="142"/>
      <c r="AL40" s="142"/>
      <c r="AM40" s="142"/>
      <c r="AN40" s="142"/>
      <c r="AO40" s="68"/>
      <c r="AP40" s="68"/>
      <c r="AQ40" s="68"/>
      <c r="AR40" s="68"/>
      <c r="AS40" s="70"/>
      <c r="AT40" s="70"/>
      <c r="AU40" s="70"/>
      <c r="AV40" s="70"/>
      <c r="AW40" s="79"/>
      <c r="AX40" s="79"/>
      <c r="AY40" s="79"/>
      <c r="AZ40" s="79"/>
      <c r="BA40" s="70"/>
      <c r="BB40" s="70"/>
      <c r="BC40" s="70"/>
      <c r="BD40" s="70"/>
      <c r="BE40" s="100" t="s">
        <v>677</v>
      </c>
      <c r="BF40" s="100" t="s">
        <v>606</v>
      </c>
      <c r="BG40" s="101">
        <v>1</v>
      </c>
      <c r="BH40" s="100" t="s">
        <v>607</v>
      </c>
    </row>
    <row r="41" spans="1:60" ht="36" customHeight="1">
      <c r="A41" s="136">
        <v>111001011908</v>
      </c>
      <c r="B41" s="137" t="s">
        <v>143</v>
      </c>
      <c r="C41" s="138" t="s">
        <v>144</v>
      </c>
      <c r="D41" s="139" t="s">
        <v>135</v>
      </c>
      <c r="I41" s="64"/>
      <c r="J41" s="64"/>
      <c r="K41" s="64"/>
      <c r="L41" s="64"/>
      <c r="M41" s="104" t="s">
        <v>608</v>
      </c>
      <c r="N41" s="104" t="s">
        <v>609</v>
      </c>
      <c r="O41" s="104">
        <v>3</v>
      </c>
      <c r="P41" s="104">
        <v>8</v>
      </c>
      <c r="Q41" s="78"/>
      <c r="R41" s="78"/>
      <c r="S41" s="78"/>
      <c r="T41" s="79"/>
      <c r="U41" s="66" t="s">
        <v>725</v>
      </c>
      <c r="V41" s="66" t="s">
        <v>694</v>
      </c>
      <c r="W41" s="66" t="s">
        <v>726</v>
      </c>
      <c r="X41" s="66" t="s">
        <v>696</v>
      </c>
      <c r="Y41" s="68"/>
      <c r="Z41" s="68"/>
      <c r="AA41" s="68"/>
      <c r="AB41" s="68"/>
      <c r="AC41" s="74"/>
      <c r="AD41" s="74"/>
      <c r="AE41" s="74"/>
      <c r="AF41" s="74"/>
      <c r="AG41" s="79"/>
      <c r="AH41" s="79"/>
      <c r="AI41" s="146" t="s">
        <v>600</v>
      </c>
      <c r="AJ41" s="103" t="s">
        <v>600</v>
      </c>
      <c r="AK41" s="142"/>
      <c r="AL41" s="142"/>
      <c r="AM41" s="142"/>
      <c r="AN41" s="142"/>
      <c r="AO41" s="68"/>
      <c r="AP41" s="68"/>
      <c r="AQ41" s="68"/>
      <c r="AR41" s="68"/>
      <c r="AS41" s="84">
        <v>46238</v>
      </c>
      <c r="AT41" s="85" t="s">
        <v>685</v>
      </c>
      <c r="AU41" s="70">
        <v>1</v>
      </c>
      <c r="AV41" s="85" t="s">
        <v>692</v>
      </c>
      <c r="AW41" s="79"/>
      <c r="AX41" s="79"/>
      <c r="AY41" s="79"/>
      <c r="AZ41" s="79"/>
      <c r="BA41" s="70" t="s">
        <v>727</v>
      </c>
      <c r="BB41" s="70" t="s">
        <v>728</v>
      </c>
      <c r="BC41" s="70" t="s">
        <v>729</v>
      </c>
      <c r="BD41" s="70" t="s">
        <v>730</v>
      </c>
      <c r="BE41" s="100" t="s">
        <v>677</v>
      </c>
      <c r="BF41" s="100" t="s">
        <v>606</v>
      </c>
      <c r="BG41" s="101">
        <v>5</v>
      </c>
      <c r="BH41" s="100" t="s">
        <v>607</v>
      </c>
    </row>
    <row r="42" spans="1:60" ht="36" customHeight="1">
      <c r="A42" s="136">
        <v>111001011975</v>
      </c>
      <c r="B42" s="137" t="s">
        <v>145</v>
      </c>
      <c r="C42" s="138"/>
      <c r="D42" s="139" t="s">
        <v>147</v>
      </c>
      <c r="I42" s="64" t="s">
        <v>622</v>
      </c>
      <c r="J42" s="64" t="s">
        <v>623</v>
      </c>
      <c r="K42" s="64" t="s">
        <v>624</v>
      </c>
      <c r="L42" s="64" t="s">
        <v>625</v>
      </c>
      <c r="M42" s="89"/>
      <c r="N42" s="89"/>
      <c r="O42" s="89"/>
      <c r="P42" s="89"/>
      <c r="Q42" s="78"/>
      <c r="R42" s="78"/>
      <c r="S42" s="78"/>
      <c r="T42" s="79"/>
      <c r="U42" s="66"/>
      <c r="V42" s="66"/>
      <c r="W42" s="66"/>
      <c r="X42" s="66"/>
      <c r="Y42" s="68"/>
      <c r="Z42" s="68"/>
      <c r="AA42" s="68"/>
      <c r="AB42" s="68"/>
      <c r="AC42" s="88" t="s">
        <v>697</v>
      </c>
      <c r="AD42" s="74" t="s">
        <v>659</v>
      </c>
      <c r="AE42" s="74" t="s">
        <v>731</v>
      </c>
      <c r="AF42" s="74" t="s">
        <v>732</v>
      </c>
      <c r="AG42" s="65" t="s">
        <v>618</v>
      </c>
      <c r="AH42" s="65" t="s">
        <v>619</v>
      </c>
      <c r="AI42" s="150" t="s">
        <v>733</v>
      </c>
      <c r="AJ42" s="102" t="s">
        <v>621</v>
      </c>
      <c r="AK42" s="142"/>
      <c r="AL42" s="142"/>
      <c r="AM42" s="142"/>
      <c r="AN42" s="142"/>
      <c r="AO42" s="68"/>
      <c r="AP42" s="68"/>
      <c r="AQ42" s="68"/>
      <c r="AR42" s="68"/>
      <c r="AS42" s="70"/>
      <c r="AT42" s="70"/>
      <c r="AU42" s="70"/>
      <c r="AV42" s="70"/>
      <c r="AW42" s="76" t="s">
        <v>641</v>
      </c>
      <c r="AX42" s="76" t="s">
        <v>642</v>
      </c>
      <c r="AY42" s="77">
        <v>1</v>
      </c>
      <c r="AZ42" s="77" t="s">
        <v>734</v>
      </c>
      <c r="BA42" s="70"/>
      <c r="BB42" s="70"/>
      <c r="BC42" s="70"/>
      <c r="BD42" s="70"/>
      <c r="BE42" s="100" t="s">
        <v>677</v>
      </c>
      <c r="BF42" s="100" t="s">
        <v>606</v>
      </c>
      <c r="BG42" s="101">
        <v>1</v>
      </c>
      <c r="BH42" s="100" t="s">
        <v>607</v>
      </c>
    </row>
    <row r="43" spans="1:60" ht="36" customHeight="1">
      <c r="A43" s="136">
        <v>111001012033</v>
      </c>
      <c r="B43" s="143" t="s">
        <v>149</v>
      </c>
      <c r="C43" s="138" t="s">
        <v>77</v>
      </c>
      <c r="D43" s="139" t="s">
        <v>147</v>
      </c>
      <c r="E43" s="75" t="s">
        <v>735</v>
      </c>
      <c r="F43" s="75" t="s">
        <v>736</v>
      </c>
      <c r="G43" s="75" t="s">
        <v>737</v>
      </c>
      <c r="H43" s="61" t="s">
        <v>738</v>
      </c>
      <c r="I43" s="152"/>
      <c r="J43" s="152"/>
      <c r="K43" s="152"/>
      <c r="L43" s="153"/>
      <c r="M43" s="89"/>
      <c r="N43" s="89"/>
      <c r="O43" s="89"/>
      <c r="P43" s="89"/>
      <c r="Q43" s="78"/>
      <c r="R43" s="78"/>
      <c r="S43" s="78"/>
      <c r="T43" s="79"/>
      <c r="U43" s="66" t="s">
        <v>596</v>
      </c>
      <c r="V43" s="66" t="s">
        <v>597</v>
      </c>
      <c r="W43" s="66" t="s">
        <v>598</v>
      </c>
      <c r="X43" s="66" t="s">
        <v>599</v>
      </c>
      <c r="Y43" s="68"/>
      <c r="Z43" s="68"/>
      <c r="AA43" s="68"/>
      <c r="AB43" s="68"/>
      <c r="AC43" s="74"/>
      <c r="AD43" s="74"/>
      <c r="AE43" s="74"/>
      <c r="AF43" s="74"/>
      <c r="AG43" s="65" t="s">
        <v>618</v>
      </c>
      <c r="AH43" s="65" t="s">
        <v>619</v>
      </c>
      <c r="AI43" s="150" t="s">
        <v>666</v>
      </c>
      <c r="AJ43" s="102" t="s">
        <v>621</v>
      </c>
      <c r="AK43" s="142"/>
      <c r="AL43" s="142"/>
      <c r="AM43" s="142"/>
      <c r="AN43" s="142"/>
      <c r="AO43" s="68"/>
      <c r="AP43" s="68"/>
      <c r="AQ43" s="68"/>
      <c r="AR43" s="68"/>
      <c r="AS43" s="70"/>
      <c r="AT43" s="70"/>
      <c r="AU43" s="70"/>
      <c r="AV43" s="70"/>
      <c r="AW43" s="76" t="s">
        <v>78</v>
      </c>
      <c r="AX43" s="76" t="s">
        <v>642</v>
      </c>
      <c r="AY43" s="77">
        <v>7</v>
      </c>
      <c r="AZ43" s="77" t="s">
        <v>643</v>
      </c>
      <c r="BA43" s="70"/>
      <c r="BB43" s="70"/>
      <c r="BC43" s="70"/>
      <c r="BD43" s="70"/>
      <c r="BE43" s="100" t="s">
        <v>677</v>
      </c>
      <c r="BF43" s="100" t="s">
        <v>606</v>
      </c>
      <c r="BG43" s="101">
        <v>1</v>
      </c>
      <c r="BH43" s="100" t="s">
        <v>607</v>
      </c>
    </row>
    <row r="44" spans="1:60" ht="36" customHeight="1">
      <c r="A44" s="136">
        <v>111001012246</v>
      </c>
      <c r="B44" s="137" t="s">
        <v>151</v>
      </c>
      <c r="C44" s="138"/>
      <c r="D44" s="139" t="s">
        <v>147</v>
      </c>
      <c r="I44" s="64" t="s">
        <v>622</v>
      </c>
      <c r="J44" s="64" t="s">
        <v>623</v>
      </c>
      <c r="K44" s="64" t="s">
        <v>624</v>
      </c>
      <c r="L44" s="64" t="s">
        <v>625</v>
      </c>
      <c r="M44" s="89"/>
      <c r="N44" s="89"/>
      <c r="O44" s="89"/>
      <c r="P44" s="89"/>
      <c r="Q44" s="78"/>
      <c r="R44" s="78"/>
      <c r="S44" s="78"/>
      <c r="T44" s="79"/>
      <c r="U44" s="66"/>
      <c r="V44" s="66"/>
      <c r="W44" s="66"/>
      <c r="X44" s="66"/>
      <c r="Y44" s="68"/>
      <c r="Z44" s="68"/>
      <c r="AA44" s="68"/>
      <c r="AB44" s="68"/>
      <c r="AC44" s="88" t="s">
        <v>697</v>
      </c>
      <c r="AD44" s="74" t="s">
        <v>659</v>
      </c>
      <c r="AE44" s="74" t="s">
        <v>739</v>
      </c>
      <c r="AF44" s="74" t="s">
        <v>740</v>
      </c>
      <c r="AG44" s="65" t="s">
        <v>618</v>
      </c>
      <c r="AH44" s="65" t="s">
        <v>619</v>
      </c>
      <c r="AI44" s="150" t="s">
        <v>741</v>
      </c>
      <c r="AJ44" s="102" t="s">
        <v>621</v>
      </c>
      <c r="AK44" s="142"/>
      <c r="AL44" s="142"/>
      <c r="AM44" s="142"/>
      <c r="AN44" s="142"/>
      <c r="AO44" s="68"/>
      <c r="AP44" s="68"/>
      <c r="AQ44" s="68"/>
      <c r="AR44" s="68"/>
      <c r="AS44" s="70"/>
      <c r="AT44" s="70"/>
      <c r="AU44" s="70"/>
      <c r="AV44" s="70"/>
      <c r="AW44" s="76" t="s">
        <v>641</v>
      </c>
      <c r="AX44" s="76" t="s">
        <v>642</v>
      </c>
      <c r="AY44" s="77">
        <v>1</v>
      </c>
      <c r="AZ44" s="77" t="s">
        <v>734</v>
      </c>
      <c r="BA44" s="70"/>
      <c r="BB44" s="70"/>
      <c r="BC44" s="70"/>
      <c r="BD44" s="70"/>
      <c r="BE44" s="100" t="s">
        <v>677</v>
      </c>
      <c r="BF44" s="100" t="s">
        <v>606</v>
      </c>
      <c r="BG44" s="101">
        <v>1</v>
      </c>
      <c r="BH44" s="100" t="s">
        <v>607</v>
      </c>
    </row>
    <row r="45" spans="1:60" ht="36" customHeight="1">
      <c r="A45" s="136">
        <v>111001012271</v>
      </c>
      <c r="B45" s="137" t="s">
        <v>152</v>
      </c>
      <c r="C45" s="138" t="s">
        <v>71</v>
      </c>
      <c r="D45" s="139" t="s">
        <v>117</v>
      </c>
      <c r="I45" s="152"/>
      <c r="J45" s="152"/>
      <c r="K45" s="152"/>
      <c r="L45" s="153"/>
      <c r="M45" s="104" t="s">
        <v>608</v>
      </c>
      <c r="N45" s="104" t="s">
        <v>609</v>
      </c>
      <c r="O45" s="104">
        <v>2</v>
      </c>
      <c r="P45" s="104">
        <v>7</v>
      </c>
      <c r="Q45" s="78" t="s">
        <v>596</v>
      </c>
      <c r="R45" s="80" t="s">
        <v>615</v>
      </c>
      <c r="S45" s="78" t="s">
        <v>742</v>
      </c>
      <c r="T45" s="79" t="s">
        <v>617</v>
      </c>
      <c r="U45" s="66"/>
      <c r="V45" s="66"/>
      <c r="W45" s="66"/>
      <c r="X45" s="66"/>
      <c r="Y45" s="81"/>
      <c r="Z45" s="82"/>
      <c r="AA45" s="82"/>
      <c r="AB45" s="83"/>
      <c r="AC45" s="74"/>
      <c r="AD45" s="74"/>
      <c r="AE45" s="74"/>
      <c r="AF45" s="74"/>
      <c r="AG45" s="79"/>
      <c r="AH45" s="79"/>
      <c r="AI45" s="146" t="s">
        <v>600</v>
      </c>
      <c r="AJ45" s="103" t="s">
        <v>600</v>
      </c>
      <c r="AK45" s="142"/>
      <c r="AL45" s="142"/>
      <c r="AM45" s="142"/>
      <c r="AN45" s="142"/>
      <c r="AO45" s="86" t="s">
        <v>743</v>
      </c>
      <c r="AP45" s="87" t="s">
        <v>744</v>
      </c>
      <c r="AQ45" s="87" t="s">
        <v>633</v>
      </c>
      <c r="AR45" s="87" t="s">
        <v>745</v>
      </c>
      <c r="AS45" s="70"/>
      <c r="AT45" s="70"/>
      <c r="AU45" s="70"/>
      <c r="AV45" s="70"/>
      <c r="AW45" s="79"/>
      <c r="AX45" s="79"/>
      <c r="AY45" s="79"/>
      <c r="AZ45" s="79"/>
      <c r="BA45" s="70"/>
      <c r="BB45" s="70"/>
      <c r="BC45" s="70"/>
      <c r="BD45" s="70"/>
      <c r="BE45" s="100" t="s">
        <v>673</v>
      </c>
      <c r="BF45" s="100" t="s">
        <v>606</v>
      </c>
      <c r="BG45" s="101">
        <v>8</v>
      </c>
      <c r="BH45" s="100" t="s">
        <v>607</v>
      </c>
    </row>
    <row r="46" spans="1:60" ht="36" customHeight="1">
      <c r="A46" s="136">
        <v>111001012301</v>
      </c>
      <c r="B46" s="137" t="s">
        <v>153</v>
      </c>
      <c r="C46" s="138" t="s">
        <v>81</v>
      </c>
      <c r="D46" s="139" t="s">
        <v>147</v>
      </c>
      <c r="I46" s="152"/>
      <c r="J46" s="152"/>
      <c r="K46" s="152"/>
      <c r="L46" s="153"/>
      <c r="M46" s="89"/>
      <c r="N46" s="89"/>
      <c r="O46" s="89"/>
      <c r="P46" s="89"/>
      <c r="Q46" s="78" t="s">
        <v>650</v>
      </c>
      <c r="R46" s="80" t="s">
        <v>651</v>
      </c>
      <c r="S46" s="78" t="s">
        <v>746</v>
      </c>
      <c r="T46" s="79" t="s">
        <v>617</v>
      </c>
      <c r="U46" s="66"/>
      <c r="V46" s="66"/>
      <c r="W46" s="66"/>
      <c r="X46" s="66"/>
      <c r="Y46" s="68"/>
      <c r="Z46" s="68"/>
      <c r="AA46" s="68"/>
      <c r="AB46" s="68"/>
      <c r="AC46" s="74"/>
      <c r="AD46" s="74"/>
      <c r="AE46" s="74"/>
      <c r="AF46" s="74"/>
      <c r="AG46" s="65" t="s">
        <v>618</v>
      </c>
      <c r="AH46" s="65" t="s">
        <v>619</v>
      </c>
      <c r="AI46" s="150" t="s">
        <v>666</v>
      </c>
      <c r="AJ46" s="102" t="s">
        <v>621</v>
      </c>
      <c r="AK46" s="142"/>
      <c r="AL46" s="142"/>
      <c r="AM46" s="142"/>
      <c r="AN46" s="142"/>
      <c r="AO46" s="68"/>
      <c r="AP46" s="68"/>
      <c r="AQ46" s="68"/>
      <c r="AR46" s="68"/>
      <c r="AS46" s="70"/>
      <c r="AT46" s="70"/>
      <c r="AU46" s="70"/>
      <c r="AV46" s="70"/>
      <c r="AW46" s="79"/>
      <c r="AX46" s="79"/>
      <c r="AY46" s="79"/>
      <c r="AZ46" s="79"/>
      <c r="BA46" s="70"/>
      <c r="BB46" s="70"/>
      <c r="BC46" s="70"/>
      <c r="BD46" s="70"/>
      <c r="BE46" s="100" t="s">
        <v>677</v>
      </c>
      <c r="BF46" s="100" t="s">
        <v>606</v>
      </c>
      <c r="BG46" s="101">
        <v>1</v>
      </c>
      <c r="BH46" s="100" t="s">
        <v>607</v>
      </c>
    </row>
    <row r="47" spans="1:60" ht="36" customHeight="1">
      <c r="A47" s="136">
        <v>111001012475</v>
      </c>
      <c r="B47" s="137" t="s">
        <v>159</v>
      </c>
      <c r="C47" s="138"/>
      <c r="D47" s="139" t="s">
        <v>147</v>
      </c>
      <c r="I47" s="64" t="s">
        <v>622</v>
      </c>
      <c r="J47" s="64" t="s">
        <v>623</v>
      </c>
      <c r="K47" s="64" t="s">
        <v>624</v>
      </c>
      <c r="L47" s="64" t="s">
        <v>625</v>
      </c>
      <c r="M47" s="89"/>
      <c r="N47" s="89"/>
      <c r="O47" s="89"/>
      <c r="P47" s="89"/>
      <c r="Q47" s="78"/>
      <c r="R47" s="78"/>
      <c r="S47" s="78"/>
      <c r="T47" s="79"/>
      <c r="U47" s="66"/>
      <c r="V47" s="66"/>
      <c r="W47" s="66"/>
      <c r="X47" s="66"/>
      <c r="Y47" s="68"/>
      <c r="Z47" s="68"/>
      <c r="AA47" s="68"/>
      <c r="AB47" s="68"/>
      <c r="AC47" s="88" t="s">
        <v>697</v>
      </c>
      <c r="AD47" s="74" t="s">
        <v>659</v>
      </c>
      <c r="AE47" s="74" t="s">
        <v>739</v>
      </c>
      <c r="AF47" s="74" t="s">
        <v>740</v>
      </c>
      <c r="AG47" s="65" t="s">
        <v>618</v>
      </c>
      <c r="AH47" s="65" t="s">
        <v>619</v>
      </c>
      <c r="AI47" s="150" t="s">
        <v>733</v>
      </c>
      <c r="AJ47" s="102" t="s">
        <v>621</v>
      </c>
      <c r="AK47" s="142"/>
      <c r="AL47" s="163"/>
      <c r="AM47" s="163"/>
      <c r="AN47" s="163"/>
      <c r="AO47" s="68"/>
      <c r="AP47" s="68"/>
      <c r="AQ47" s="68"/>
      <c r="AR47" s="68"/>
      <c r="AS47" s="70"/>
      <c r="AT47" s="70"/>
      <c r="AU47" s="70"/>
      <c r="AV47" s="70"/>
      <c r="AW47" s="76" t="s">
        <v>641</v>
      </c>
      <c r="AX47" s="76" t="s">
        <v>642</v>
      </c>
      <c r="AY47" s="76">
        <v>1</v>
      </c>
      <c r="AZ47" s="76" t="s">
        <v>734</v>
      </c>
      <c r="BA47" s="70"/>
      <c r="BB47" s="70"/>
      <c r="BC47" s="70"/>
      <c r="BD47" s="70"/>
      <c r="BE47" s="100" t="s">
        <v>677</v>
      </c>
      <c r="BF47" s="100" t="s">
        <v>606</v>
      </c>
      <c r="BG47" s="101">
        <v>1</v>
      </c>
      <c r="BH47" s="100" t="s">
        <v>607</v>
      </c>
    </row>
    <row r="48" spans="1:60" ht="36" customHeight="1">
      <c r="A48" s="136">
        <v>111001012343</v>
      </c>
      <c r="B48" s="137" t="s">
        <v>155</v>
      </c>
      <c r="C48" s="138" t="s">
        <v>81</v>
      </c>
      <c r="D48" s="139" t="s">
        <v>82</v>
      </c>
      <c r="I48" s="64" t="s">
        <v>622</v>
      </c>
      <c r="J48" s="64" t="s">
        <v>623</v>
      </c>
      <c r="K48" s="64" t="s">
        <v>624</v>
      </c>
      <c r="L48" s="64" t="s">
        <v>625</v>
      </c>
      <c r="M48" s="89"/>
      <c r="N48" s="89"/>
      <c r="O48" s="89"/>
      <c r="P48" s="89"/>
      <c r="Q48" s="78"/>
      <c r="R48" s="78"/>
      <c r="S48" s="78"/>
      <c r="T48" s="79"/>
      <c r="U48" s="66"/>
      <c r="V48" s="66"/>
      <c r="W48" s="66"/>
      <c r="X48" s="66"/>
      <c r="Y48" s="68" t="s">
        <v>678</v>
      </c>
      <c r="Z48" s="68" t="s">
        <v>679</v>
      </c>
      <c r="AA48" s="68" t="s">
        <v>680</v>
      </c>
      <c r="AB48" s="68" t="s">
        <v>681</v>
      </c>
      <c r="AC48" s="74"/>
      <c r="AD48" s="74"/>
      <c r="AE48" s="74"/>
      <c r="AF48" s="165"/>
      <c r="AG48" s="65" t="s">
        <v>618</v>
      </c>
      <c r="AH48" s="65" t="s">
        <v>619</v>
      </c>
      <c r="AI48" s="150" t="s">
        <v>747</v>
      </c>
      <c r="AJ48" s="102" t="s">
        <v>621</v>
      </c>
      <c r="AK48" s="97" t="s">
        <v>627</v>
      </c>
      <c r="AL48" s="98" t="s">
        <v>628</v>
      </c>
      <c r="AM48" s="98" t="s">
        <v>629</v>
      </c>
      <c r="AN48" s="98" t="s">
        <v>630</v>
      </c>
      <c r="AO48" s="68"/>
      <c r="AP48" s="68"/>
      <c r="AQ48" s="68"/>
      <c r="AR48" s="68"/>
      <c r="AS48" s="70"/>
      <c r="AT48" s="70"/>
      <c r="AU48" s="70"/>
      <c r="AV48" s="70"/>
      <c r="AW48" s="79"/>
      <c r="AX48" s="79"/>
      <c r="AY48" s="79"/>
      <c r="AZ48" s="79"/>
      <c r="BA48" s="70"/>
      <c r="BB48" s="70"/>
      <c r="BC48" s="70"/>
      <c r="BD48" s="70"/>
      <c r="BE48" s="100" t="s">
        <v>605</v>
      </c>
      <c r="BF48" s="100" t="s">
        <v>606</v>
      </c>
      <c r="BG48" s="101">
        <v>3</v>
      </c>
      <c r="BH48" s="100" t="s">
        <v>607</v>
      </c>
    </row>
    <row r="49" spans="1:60" ht="36" customHeight="1">
      <c r="A49" s="136">
        <v>111001012360</v>
      </c>
      <c r="B49" s="137" t="s">
        <v>156</v>
      </c>
      <c r="C49" s="138" t="s">
        <v>81</v>
      </c>
      <c r="D49" s="139" t="s">
        <v>82</v>
      </c>
      <c r="I49" s="152"/>
      <c r="J49" s="152"/>
      <c r="K49" s="152"/>
      <c r="L49" s="153"/>
      <c r="M49" s="89"/>
      <c r="N49" s="89"/>
      <c r="O49" s="89"/>
      <c r="P49" s="89"/>
      <c r="Q49" s="78" t="s">
        <v>650</v>
      </c>
      <c r="R49" s="80" t="s">
        <v>651</v>
      </c>
      <c r="S49" s="78" t="s">
        <v>748</v>
      </c>
      <c r="T49" s="79" t="s">
        <v>617</v>
      </c>
      <c r="U49" s="66" t="s">
        <v>596</v>
      </c>
      <c r="V49" s="66" t="s">
        <v>597</v>
      </c>
      <c r="W49" s="66" t="s">
        <v>598</v>
      </c>
      <c r="X49" s="66" t="s">
        <v>599</v>
      </c>
      <c r="Y49" s="68"/>
      <c r="Z49" s="68"/>
      <c r="AA49" s="68"/>
      <c r="AB49" s="68"/>
      <c r="AC49" s="88" t="s">
        <v>658</v>
      </c>
      <c r="AD49" s="74" t="s">
        <v>659</v>
      </c>
      <c r="AE49" s="74" t="s">
        <v>739</v>
      </c>
      <c r="AF49" s="74" t="s">
        <v>740</v>
      </c>
      <c r="AG49" s="65" t="s">
        <v>618</v>
      </c>
      <c r="AH49" s="65" t="s">
        <v>619</v>
      </c>
      <c r="AI49" s="150" t="s">
        <v>704</v>
      </c>
      <c r="AJ49" s="102" t="s">
        <v>621</v>
      </c>
      <c r="AK49" s="97" t="s">
        <v>627</v>
      </c>
      <c r="AL49" s="98" t="s">
        <v>628</v>
      </c>
      <c r="AM49" s="98" t="s">
        <v>718</v>
      </c>
      <c r="AN49" s="98" t="s">
        <v>630</v>
      </c>
      <c r="AO49" s="72" t="s">
        <v>645</v>
      </c>
      <c r="AP49" s="73" t="s">
        <v>749</v>
      </c>
      <c r="AQ49" s="73" t="s">
        <v>647</v>
      </c>
      <c r="AR49" s="73" t="s">
        <v>750</v>
      </c>
      <c r="AS49" s="70"/>
      <c r="AT49" s="70"/>
      <c r="AU49" s="70"/>
      <c r="AV49" s="70"/>
      <c r="AW49" s="79"/>
      <c r="AX49" s="79"/>
      <c r="AY49" s="79"/>
      <c r="AZ49" s="79"/>
      <c r="BA49" s="70"/>
      <c r="BB49" s="70"/>
      <c r="BC49" s="70"/>
      <c r="BD49" s="70"/>
      <c r="BE49" s="100" t="s">
        <v>605</v>
      </c>
      <c r="BF49" s="100" t="s">
        <v>606</v>
      </c>
      <c r="BG49" s="101">
        <v>2</v>
      </c>
      <c r="BH49" s="100" t="s">
        <v>607</v>
      </c>
    </row>
    <row r="50" spans="1:60" ht="36" customHeight="1">
      <c r="A50" s="136">
        <v>111001033979</v>
      </c>
      <c r="B50" s="137" t="s">
        <v>285</v>
      </c>
      <c r="C50" s="138" t="s">
        <v>81</v>
      </c>
      <c r="D50" s="139" t="s">
        <v>88</v>
      </c>
      <c r="I50" s="155"/>
      <c r="J50" s="155"/>
      <c r="K50" s="155"/>
      <c r="L50" s="166"/>
      <c r="M50" s="89"/>
      <c r="N50" s="89"/>
      <c r="O50" s="89"/>
      <c r="P50" s="89"/>
      <c r="Q50" s="78" t="s">
        <v>596</v>
      </c>
      <c r="R50" s="80" t="s">
        <v>615</v>
      </c>
      <c r="S50" s="78" t="s">
        <v>733</v>
      </c>
      <c r="T50" s="79" t="s">
        <v>617</v>
      </c>
      <c r="U50" s="66"/>
      <c r="V50" s="66"/>
      <c r="W50" s="66"/>
      <c r="X50" s="66"/>
      <c r="Y50" s="68"/>
      <c r="Z50" s="68"/>
      <c r="AA50" s="68"/>
      <c r="AB50" s="68"/>
      <c r="AC50" s="74"/>
      <c r="AD50" s="74"/>
      <c r="AE50" s="74"/>
      <c r="AF50" s="74"/>
      <c r="AG50" s="79"/>
      <c r="AH50" s="79"/>
      <c r="AI50" s="146" t="s">
        <v>600</v>
      </c>
      <c r="AJ50" s="103" t="s">
        <v>600</v>
      </c>
      <c r="AK50" s="97" t="s">
        <v>627</v>
      </c>
      <c r="AL50" s="97" t="s">
        <v>628</v>
      </c>
      <c r="AM50" s="97" t="s">
        <v>629</v>
      </c>
      <c r="AN50" s="97" t="s">
        <v>630</v>
      </c>
      <c r="AO50" s="68"/>
      <c r="AP50" s="151"/>
      <c r="AQ50" s="151"/>
      <c r="AR50" s="151"/>
      <c r="AS50" s="70"/>
      <c r="AT50" s="70"/>
      <c r="AU50" s="70"/>
      <c r="AV50" s="70"/>
      <c r="AW50" s="79"/>
      <c r="AX50" s="78"/>
      <c r="AY50" s="78"/>
      <c r="AZ50" s="78"/>
      <c r="BA50" s="70"/>
      <c r="BB50" s="70"/>
      <c r="BC50" s="70"/>
      <c r="BD50" s="70"/>
      <c r="BE50" s="100" t="s">
        <v>605</v>
      </c>
      <c r="BF50" s="100" t="s">
        <v>606</v>
      </c>
      <c r="BG50" s="101">
        <v>2</v>
      </c>
      <c r="BH50" s="100" t="s">
        <v>607</v>
      </c>
    </row>
    <row r="51" spans="1:60" ht="36" customHeight="1">
      <c r="A51" s="136">
        <v>111001034002</v>
      </c>
      <c r="B51" s="137" t="s">
        <v>134</v>
      </c>
      <c r="C51" s="138" t="s">
        <v>81</v>
      </c>
      <c r="D51" s="139" t="s">
        <v>88</v>
      </c>
      <c r="I51" s="155"/>
      <c r="J51" s="155"/>
      <c r="K51" s="155"/>
      <c r="L51" s="166"/>
      <c r="M51" s="89"/>
      <c r="N51" s="89"/>
      <c r="O51" s="89"/>
      <c r="P51" s="89"/>
      <c r="Q51" s="78"/>
      <c r="R51" s="78"/>
      <c r="S51" s="78"/>
      <c r="T51" s="79"/>
      <c r="U51" s="66"/>
      <c r="V51" s="66"/>
      <c r="W51" s="66"/>
      <c r="X51" s="66"/>
      <c r="Y51" s="68"/>
      <c r="Z51" s="68"/>
      <c r="AA51" s="68"/>
      <c r="AB51" s="68"/>
      <c r="AC51" s="74"/>
      <c r="AD51" s="74"/>
      <c r="AE51" s="74"/>
      <c r="AF51" s="74"/>
      <c r="AG51" s="79"/>
      <c r="AH51" s="79"/>
      <c r="AI51" s="146" t="s">
        <v>600</v>
      </c>
      <c r="AJ51" s="103" t="s">
        <v>600</v>
      </c>
      <c r="AK51" s="142"/>
      <c r="AL51" s="142"/>
      <c r="AM51" s="142"/>
      <c r="AN51" s="142"/>
      <c r="AO51" s="72" t="s">
        <v>639</v>
      </c>
      <c r="AP51" s="72" t="s">
        <v>640</v>
      </c>
      <c r="AQ51" s="72" t="s">
        <v>751</v>
      </c>
      <c r="AR51" s="72" t="s">
        <v>663</v>
      </c>
      <c r="AS51" s="70"/>
      <c r="AT51" s="70"/>
      <c r="AU51" s="70"/>
      <c r="AV51" s="70"/>
      <c r="AW51" s="79"/>
      <c r="AX51" s="79"/>
      <c r="AY51" s="79"/>
      <c r="AZ51" s="79"/>
      <c r="BA51" s="70"/>
      <c r="BB51" s="70"/>
      <c r="BC51" s="70"/>
      <c r="BD51" s="70"/>
      <c r="BE51" s="100" t="s">
        <v>605</v>
      </c>
      <c r="BF51" s="100" t="s">
        <v>606</v>
      </c>
      <c r="BG51" s="101">
        <v>2</v>
      </c>
      <c r="BH51" s="100" t="s">
        <v>607</v>
      </c>
    </row>
    <row r="52" spans="1:60" ht="36" customHeight="1">
      <c r="A52" s="136">
        <v>111001014451</v>
      </c>
      <c r="B52" s="137" t="s">
        <v>195</v>
      </c>
      <c r="C52" s="138" t="s">
        <v>81</v>
      </c>
      <c r="D52" s="139" t="s">
        <v>147</v>
      </c>
      <c r="I52" s="64" t="s">
        <v>622</v>
      </c>
      <c r="J52" s="64" t="s">
        <v>623</v>
      </c>
      <c r="K52" s="64" t="s">
        <v>624</v>
      </c>
      <c r="L52" s="64" t="s">
        <v>625</v>
      </c>
      <c r="M52" s="89"/>
      <c r="N52" s="89"/>
      <c r="O52" s="89"/>
      <c r="P52" s="89"/>
      <c r="Q52" s="78"/>
      <c r="R52" s="78"/>
      <c r="S52" s="78"/>
      <c r="T52" s="79"/>
      <c r="U52" s="66"/>
      <c r="V52" s="66"/>
      <c r="W52" s="66"/>
      <c r="X52" s="66"/>
      <c r="Y52" s="68" t="s">
        <v>752</v>
      </c>
      <c r="Z52" s="68" t="s">
        <v>679</v>
      </c>
      <c r="AA52" s="68" t="s">
        <v>680</v>
      </c>
      <c r="AB52" s="68" t="s">
        <v>681</v>
      </c>
      <c r="AC52" s="88" t="s">
        <v>697</v>
      </c>
      <c r="AD52" s="74" t="s">
        <v>659</v>
      </c>
      <c r="AE52" s="74" t="s">
        <v>753</v>
      </c>
      <c r="AF52" s="74" t="s">
        <v>614</v>
      </c>
      <c r="AG52" s="65" t="s">
        <v>618</v>
      </c>
      <c r="AH52" s="65" t="s">
        <v>619</v>
      </c>
      <c r="AI52" s="150" t="s">
        <v>682</v>
      </c>
      <c r="AJ52" s="102" t="s">
        <v>621</v>
      </c>
      <c r="AK52" s="142"/>
      <c r="AL52" s="142"/>
      <c r="AM52" s="142"/>
      <c r="AN52" s="142"/>
      <c r="AO52" s="72" t="s">
        <v>631</v>
      </c>
      <c r="AP52" s="72" t="s">
        <v>632</v>
      </c>
      <c r="AQ52" s="72" t="s">
        <v>676</v>
      </c>
      <c r="AR52" s="72" t="s">
        <v>634</v>
      </c>
      <c r="AS52" s="70"/>
      <c r="AT52" s="70"/>
      <c r="AU52" s="70"/>
      <c r="AV52" s="70"/>
      <c r="AW52" s="79"/>
      <c r="AX52" s="78"/>
      <c r="AY52" s="78"/>
      <c r="AZ52" s="78"/>
      <c r="BA52" s="70"/>
      <c r="BB52" s="70"/>
      <c r="BC52" s="70"/>
      <c r="BD52" s="70"/>
      <c r="BE52" s="100" t="s">
        <v>677</v>
      </c>
      <c r="BF52" s="100" t="s">
        <v>606</v>
      </c>
      <c r="BG52" s="101">
        <v>1</v>
      </c>
      <c r="BH52" s="100" t="s">
        <v>607</v>
      </c>
    </row>
    <row r="53" spans="1:60" ht="36" customHeight="1">
      <c r="A53" s="136">
        <v>111001009580</v>
      </c>
      <c r="B53" s="137" t="s">
        <v>115</v>
      </c>
      <c r="C53" s="138" t="s">
        <v>71</v>
      </c>
      <c r="D53" s="139" t="s">
        <v>88</v>
      </c>
      <c r="I53" s="152"/>
      <c r="J53" s="152"/>
      <c r="K53" s="152"/>
      <c r="L53" s="153"/>
      <c r="M53" s="89"/>
      <c r="N53" s="89"/>
      <c r="O53" s="89"/>
      <c r="P53" s="89"/>
      <c r="Q53" s="78"/>
      <c r="R53" s="78"/>
      <c r="S53" s="78"/>
      <c r="T53" s="79"/>
      <c r="U53" s="66" t="s">
        <v>596</v>
      </c>
      <c r="V53" s="66" t="s">
        <v>597</v>
      </c>
      <c r="W53" s="66" t="s">
        <v>598</v>
      </c>
      <c r="X53" s="66" t="s">
        <v>599</v>
      </c>
      <c r="Y53" s="68"/>
      <c r="Z53" s="68"/>
      <c r="AA53" s="68"/>
      <c r="AB53" s="68"/>
      <c r="AC53" s="88" t="s">
        <v>674</v>
      </c>
      <c r="AD53" s="74" t="s">
        <v>612</v>
      </c>
      <c r="AE53" s="74" t="s">
        <v>675</v>
      </c>
      <c r="AF53" s="74" t="s">
        <v>661</v>
      </c>
      <c r="AG53" s="160"/>
      <c r="AH53" s="160"/>
      <c r="AI53" s="146" t="s">
        <v>600</v>
      </c>
      <c r="AJ53" s="103" t="s">
        <v>600</v>
      </c>
      <c r="AK53" s="97" t="s">
        <v>627</v>
      </c>
      <c r="AL53" s="97" t="s">
        <v>628</v>
      </c>
      <c r="AM53" s="97" t="s">
        <v>629</v>
      </c>
      <c r="AN53" s="97" t="s">
        <v>630</v>
      </c>
      <c r="AO53" s="86" t="s">
        <v>645</v>
      </c>
      <c r="AP53" s="87" t="s">
        <v>646</v>
      </c>
      <c r="AQ53" s="87" t="s">
        <v>654</v>
      </c>
      <c r="AR53" s="86" t="s">
        <v>604</v>
      </c>
      <c r="AS53" s="70"/>
      <c r="AT53" s="70"/>
      <c r="AU53" s="70"/>
      <c r="AV53" s="70"/>
      <c r="AW53" s="79"/>
      <c r="AX53" s="79"/>
      <c r="AY53" s="79"/>
      <c r="AZ53" s="79"/>
      <c r="BA53" s="70" t="s">
        <v>727</v>
      </c>
      <c r="BB53" s="70" t="s">
        <v>754</v>
      </c>
      <c r="BC53" s="70" t="s">
        <v>729</v>
      </c>
      <c r="BD53" s="70" t="s">
        <v>730</v>
      </c>
      <c r="BE53" s="100" t="s">
        <v>605</v>
      </c>
      <c r="BF53" s="100" t="s">
        <v>606</v>
      </c>
      <c r="BG53" s="101">
        <v>2</v>
      </c>
      <c r="BH53" s="100" t="s">
        <v>607</v>
      </c>
    </row>
    <row r="54" spans="1:60" ht="36" customHeight="1">
      <c r="A54" s="136">
        <v>111001012530</v>
      </c>
      <c r="B54" s="137" t="s">
        <v>161</v>
      </c>
      <c r="C54" s="138" t="s">
        <v>71</v>
      </c>
      <c r="D54" s="139" t="s">
        <v>72</v>
      </c>
      <c r="I54" s="64" t="s">
        <v>622</v>
      </c>
      <c r="J54" s="64" t="s">
        <v>623</v>
      </c>
      <c r="K54" s="64" t="s">
        <v>624</v>
      </c>
      <c r="L54" s="64" t="s">
        <v>625</v>
      </c>
      <c r="M54" s="89"/>
      <c r="N54" s="89"/>
      <c r="O54" s="89"/>
      <c r="P54" s="89"/>
      <c r="Q54" s="78" t="s">
        <v>596</v>
      </c>
      <c r="R54" s="80" t="s">
        <v>615</v>
      </c>
      <c r="S54" s="78" t="s">
        <v>755</v>
      </c>
      <c r="T54" s="79" t="s">
        <v>617</v>
      </c>
      <c r="U54" s="66" t="s">
        <v>756</v>
      </c>
      <c r="V54" s="66" t="s">
        <v>715</v>
      </c>
      <c r="W54" s="66" t="s">
        <v>757</v>
      </c>
      <c r="X54" s="66" t="s">
        <v>758</v>
      </c>
      <c r="Y54" s="68" t="s">
        <v>759</v>
      </c>
      <c r="Z54" s="68" t="s">
        <v>679</v>
      </c>
      <c r="AA54" s="68" t="s">
        <v>680</v>
      </c>
      <c r="AB54" s="68" t="s">
        <v>681</v>
      </c>
      <c r="AC54" s="74"/>
      <c r="AD54" s="74"/>
      <c r="AE54" s="74"/>
      <c r="AF54" s="74"/>
      <c r="AG54" s="79"/>
      <c r="AH54" s="79"/>
      <c r="AI54" s="146" t="s">
        <v>600</v>
      </c>
      <c r="AJ54" s="103" t="s">
        <v>600</v>
      </c>
      <c r="AK54" s="142"/>
      <c r="AL54" s="142"/>
      <c r="AM54" s="142"/>
      <c r="AN54" s="142"/>
      <c r="AO54" s="72" t="s">
        <v>639</v>
      </c>
      <c r="AP54" s="73" t="s">
        <v>640</v>
      </c>
      <c r="AQ54" s="73" t="s">
        <v>662</v>
      </c>
      <c r="AR54" s="73" t="s">
        <v>663</v>
      </c>
      <c r="AS54" s="70"/>
      <c r="AT54" s="70"/>
      <c r="AU54" s="70"/>
      <c r="AV54" s="70"/>
      <c r="AW54" s="79"/>
      <c r="AX54" s="79"/>
      <c r="AY54" s="79"/>
      <c r="AZ54" s="79"/>
      <c r="BA54" s="70"/>
      <c r="BB54" s="70"/>
      <c r="BC54" s="70"/>
      <c r="BD54" s="70"/>
      <c r="BE54" s="100" t="s">
        <v>605</v>
      </c>
      <c r="BF54" s="100" t="s">
        <v>606</v>
      </c>
      <c r="BG54" s="101">
        <v>1</v>
      </c>
      <c r="BH54" s="100" t="s">
        <v>607</v>
      </c>
    </row>
    <row r="55" spans="1:60" ht="36" customHeight="1">
      <c r="A55" s="136">
        <v>111001012556</v>
      </c>
      <c r="B55" s="137" t="s">
        <v>162</v>
      </c>
      <c r="C55" s="138" t="s">
        <v>81</v>
      </c>
      <c r="D55" s="139" t="s">
        <v>72</v>
      </c>
      <c r="I55" s="64" t="s">
        <v>622</v>
      </c>
      <c r="J55" s="64" t="s">
        <v>623</v>
      </c>
      <c r="K55" s="64" t="s">
        <v>624</v>
      </c>
      <c r="L55" s="64" t="s">
        <v>625</v>
      </c>
      <c r="M55" s="89"/>
      <c r="N55" s="89"/>
      <c r="O55" s="89"/>
      <c r="P55" s="89"/>
      <c r="Q55" s="78"/>
      <c r="R55" s="78"/>
      <c r="S55" s="78"/>
      <c r="T55" s="79"/>
      <c r="U55" s="66" t="s">
        <v>596</v>
      </c>
      <c r="V55" s="66" t="s">
        <v>597</v>
      </c>
      <c r="W55" s="66" t="s">
        <v>598</v>
      </c>
      <c r="X55" s="66" t="s">
        <v>599</v>
      </c>
      <c r="Y55" s="68"/>
      <c r="Z55" s="68"/>
      <c r="AA55" s="68"/>
      <c r="AB55" s="68"/>
      <c r="AC55" s="74"/>
      <c r="AD55" s="74"/>
      <c r="AE55" s="74"/>
      <c r="AF55" s="74"/>
      <c r="AG55" s="65" t="s">
        <v>618</v>
      </c>
      <c r="AH55" s="65" t="s">
        <v>619</v>
      </c>
      <c r="AI55" s="150" t="s">
        <v>742</v>
      </c>
      <c r="AJ55" s="102" t="s">
        <v>621</v>
      </c>
      <c r="AK55" s="142"/>
      <c r="AL55" s="142"/>
      <c r="AM55" s="142"/>
      <c r="AN55" s="142"/>
      <c r="AO55" s="68"/>
      <c r="AP55" s="68"/>
      <c r="AQ55" s="68"/>
      <c r="AR55" s="68"/>
      <c r="AS55" s="70"/>
      <c r="AT55" s="70"/>
      <c r="AU55" s="70"/>
      <c r="AV55" s="70"/>
      <c r="AW55" s="79"/>
      <c r="AX55" s="79"/>
      <c r="AY55" s="79"/>
      <c r="AZ55" s="79"/>
      <c r="BA55" s="70"/>
      <c r="BB55" s="70"/>
      <c r="BC55" s="70"/>
      <c r="BD55" s="70"/>
      <c r="BE55" s="100" t="s">
        <v>605</v>
      </c>
      <c r="BF55" s="100" t="s">
        <v>606</v>
      </c>
      <c r="BG55" s="101">
        <v>1</v>
      </c>
      <c r="BH55" s="100" t="s">
        <v>607</v>
      </c>
    </row>
    <row r="56" spans="1:60" ht="36" customHeight="1">
      <c r="A56" s="136">
        <v>111001012602</v>
      </c>
      <c r="B56" s="137" t="s">
        <v>163</v>
      </c>
      <c r="C56" s="138" t="s">
        <v>71</v>
      </c>
      <c r="D56" s="139" t="s">
        <v>135</v>
      </c>
      <c r="I56" s="64" t="s">
        <v>622</v>
      </c>
      <c r="J56" s="64" t="s">
        <v>623</v>
      </c>
      <c r="K56" s="64" t="s">
        <v>624</v>
      </c>
      <c r="L56" s="64" t="s">
        <v>625</v>
      </c>
      <c r="M56" s="104" t="s">
        <v>648</v>
      </c>
      <c r="N56" s="104" t="s">
        <v>760</v>
      </c>
      <c r="O56" s="104">
        <v>3</v>
      </c>
      <c r="P56" s="89" t="s">
        <v>761</v>
      </c>
      <c r="Q56" s="78"/>
      <c r="R56" s="78"/>
      <c r="S56" s="78"/>
      <c r="T56" s="79"/>
      <c r="U56" s="66"/>
      <c r="V56" s="66"/>
      <c r="W56" s="66"/>
      <c r="X56" s="66"/>
      <c r="Y56" s="68"/>
      <c r="Z56" s="68"/>
      <c r="AA56" s="68"/>
      <c r="AB56" s="68"/>
      <c r="AC56" s="74"/>
      <c r="AD56" s="74"/>
      <c r="AE56" s="74"/>
      <c r="AF56" s="74"/>
      <c r="AG56" s="79"/>
      <c r="AH56" s="79"/>
      <c r="AI56" s="146" t="s">
        <v>600</v>
      </c>
      <c r="AJ56" s="103" t="s">
        <v>600</v>
      </c>
      <c r="AK56" s="97" t="s">
        <v>627</v>
      </c>
      <c r="AL56" s="99" t="s">
        <v>628</v>
      </c>
      <c r="AM56" s="97" t="s">
        <v>629</v>
      </c>
      <c r="AN56" s="98" t="s">
        <v>630</v>
      </c>
      <c r="AO56" s="68"/>
      <c r="AP56" s="68"/>
      <c r="AQ56" s="68"/>
      <c r="AR56" s="68"/>
      <c r="AS56" s="70"/>
      <c r="AT56" s="70"/>
      <c r="AU56" s="70"/>
      <c r="AV56" s="70"/>
      <c r="AW56" s="79"/>
      <c r="AX56" s="79"/>
      <c r="AY56" s="79"/>
      <c r="AZ56" s="79"/>
      <c r="BA56" s="70"/>
      <c r="BB56" s="70"/>
      <c r="BC56" s="70"/>
      <c r="BD56" s="70"/>
      <c r="BE56" s="100" t="s">
        <v>677</v>
      </c>
      <c r="BF56" s="100" t="s">
        <v>606</v>
      </c>
      <c r="BG56" s="101">
        <v>3</v>
      </c>
      <c r="BH56" s="100" t="s">
        <v>607</v>
      </c>
    </row>
    <row r="57" spans="1:60" ht="36" customHeight="1">
      <c r="A57" s="136">
        <v>111001014028</v>
      </c>
      <c r="B57" s="137" t="s">
        <v>186</v>
      </c>
      <c r="C57" s="138" t="s">
        <v>81</v>
      </c>
      <c r="D57" s="139" t="s">
        <v>130</v>
      </c>
      <c r="I57" s="64" t="s">
        <v>622</v>
      </c>
      <c r="J57" s="64" t="s">
        <v>623</v>
      </c>
      <c r="K57" s="64" t="s">
        <v>624</v>
      </c>
      <c r="L57" s="64" t="s">
        <v>625</v>
      </c>
      <c r="M57" s="89"/>
      <c r="N57" s="89"/>
      <c r="O57" s="89"/>
      <c r="P57" s="89"/>
      <c r="Q57" s="78"/>
      <c r="R57" s="78"/>
      <c r="S57" s="78"/>
      <c r="T57" s="79"/>
      <c r="U57" s="66" t="s">
        <v>639</v>
      </c>
      <c r="V57" s="66" t="s">
        <v>689</v>
      </c>
      <c r="W57" s="66" t="s">
        <v>762</v>
      </c>
      <c r="X57" s="66" t="s">
        <v>763</v>
      </c>
      <c r="Y57" s="68"/>
      <c r="Z57" s="68"/>
      <c r="AA57" s="68"/>
      <c r="AB57" s="68"/>
      <c r="AC57" s="74"/>
      <c r="AD57" s="74"/>
      <c r="AE57" s="74"/>
      <c r="AF57" s="74"/>
      <c r="AG57" s="79"/>
      <c r="AH57" s="79"/>
      <c r="AI57" s="146" t="s">
        <v>600</v>
      </c>
      <c r="AJ57" s="103" t="s">
        <v>600</v>
      </c>
      <c r="AK57" s="142"/>
      <c r="AL57" s="142"/>
      <c r="AM57" s="142"/>
      <c r="AN57" s="142"/>
      <c r="AO57" s="68"/>
      <c r="AP57" s="151"/>
      <c r="AQ57" s="151"/>
      <c r="AR57" s="151"/>
      <c r="AS57" s="70"/>
      <c r="AT57" s="70"/>
      <c r="AU57" s="70"/>
      <c r="AV57" s="70"/>
      <c r="AW57" s="79"/>
      <c r="AX57" s="79"/>
      <c r="AY57" s="79"/>
      <c r="AZ57" s="79"/>
      <c r="BA57" s="70"/>
      <c r="BB57" s="70"/>
      <c r="BC57" s="70"/>
      <c r="BD57" s="70"/>
      <c r="BE57" s="100" t="s">
        <v>677</v>
      </c>
      <c r="BF57" s="100" t="s">
        <v>606</v>
      </c>
      <c r="BG57" s="101">
        <v>1</v>
      </c>
      <c r="BH57" s="100" t="s">
        <v>607</v>
      </c>
    </row>
    <row r="58" spans="1:60" ht="36" customHeight="1">
      <c r="A58" s="136">
        <v>111001027383</v>
      </c>
      <c r="B58" s="143" t="s">
        <v>259</v>
      </c>
      <c r="C58" s="138" t="s">
        <v>81</v>
      </c>
      <c r="D58" s="139" t="s">
        <v>130</v>
      </c>
      <c r="I58" s="64" t="s">
        <v>622</v>
      </c>
      <c r="J58" s="64" t="s">
        <v>623</v>
      </c>
      <c r="K58" s="64" t="s">
        <v>624</v>
      </c>
      <c r="L58" s="64" t="s">
        <v>625</v>
      </c>
      <c r="M58" s="89"/>
      <c r="N58" s="89"/>
      <c r="O58" s="89"/>
      <c r="P58" s="89"/>
      <c r="Q58" s="78"/>
      <c r="R58" s="78"/>
      <c r="S58" s="78"/>
      <c r="T58" s="79"/>
      <c r="U58" s="66"/>
      <c r="V58" s="66"/>
      <c r="W58" s="66"/>
      <c r="X58" s="66"/>
      <c r="Y58" s="68" t="s">
        <v>764</v>
      </c>
      <c r="Z58" s="68" t="s">
        <v>679</v>
      </c>
      <c r="AA58" s="68" t="s">
        <v>680</v>
      </c>
      <c r="AB58" s="68" t="s">
        <v>681</v>
      </c>
      <c r="AC58" s="74"/>
      <c r="AD58" s="74"/>
      <c r="AE58" s="74"/>
      <c r="AF58" s="74"/>
      <c r="AG58" s="79"/>
      <c r="AH58" s="79"/>
      <c r="AI58" s="146" t="s">
        <v>600</v>
      </c>
      <c r="AJ58" s="103" t="s">
        <v>600</v>
      </c>
      <c r="AK58" s="142"/>
      <c r="AL58" s="142"/>
      <c r="AM58" s="142"/>
      <c r="AN58" s="142"/>
      <c r="AO58" s="68"/>
      <c r="AP58" s="151"/>
      <c r="AQ58" s="151"/>
      <c r="AR58" s="68"/>
      <c r="AS58" s="70"/>
      <c r="AT58" s="70"/>
      <c r="AU58" s="70"/>
      <c r="AV58" s="70"/>
      <c r="AW58" s="79"/>
      <c r="AX58" s="78"/>
      <c r="AY58" s="78"/>
      <c r="AZ58" s="78"/>
      <c r="BA58" s="70"/>
      <c r="BB58" s="70"/>
      <c r="BC58" s="70"/>
      <c r="BD58" s="70"/>
      <c r="BE58" s="100" t="s">
        <v>677</v>
      </c>
      <c r="BF58" s="100" t="s">
        <v>606</v>
      </c>
      <c r="BG58" s="101">
        <v>1</v>
      </c>
      <c r="BH58" s="100" t="s">
        <v>607</v>
      </c>
    </row>
    <row r="59" spans="1:60" ht="36" customHeight="1">
      <c r="A59" s="136">
        <v>111001012963</v>
      </c>
      <c r="B59" s="143" t="s">
        <v>166</v>
      </c>
      <c r="C59" s="138" t="s">
        <v>81</v>
      </c>
      <c r="D59" s="139" t="s">
        <v>72</v>
      </c>
      <c r="E59" s="75" t="s">
        <v>765</v>
      </c>
      <c r="F59" s="75" t="s">
        <v>736</v>
      </c>
      <c r="G59" s="95" t="s">
        <v>766</v>
      </c>
      <c r="H59" s="167" t="s">
        <v>738</v>
      </c>
      <c r="I59" s="64" t="s">
        <v>622</v>
      </c>
      <c r="J59" s="64" t="s">
        <v>623</v>
      </c>
      <c r="K59" s="64" t="s">
        <v>624</v>
      </c>
      <c r="L59" s="64" t="s">
        <v>625</v>
      </c>
      <c r="M59" s="89"/>
      <c r="N59" s="89"/>
      <c r="O59" s="89"/>
      <c r="P59" s="89"/>
      <c r="Q59" s="78"/>
      <c r="R59" s="78"/>
      <c r="S59" s="78"/>
      <c r="T59" s="79"/>
      <c r="U59" s="66"/>
      <c r="V59" s="66"/>
      <c r="W59" s="66"/>
      <c r="X59" s="66"/>
      <c r="Y59" s="68" t="s">
        <v>678</v>
      </c>
      <c r="Z59" s="68" t="s">
        <v>679</v>
      </c>
      <c r="AA59" s="68" t="s">
        <v>680</v>
      </c>
      <c r="AB59" s="68" t="s">
        <v>681</v>
      </c>
      <c r="AC59" s="74"/>
      <c r="AD59" s="74"/>
      <c r="AE59" s="74"/>
      <c r="AF59" s="74"/>
      <c r="AG59" s="79"/>
      <c r="AH59" s="79"/>
      <c r="AI59" s="146" t="s">
        <v>600</v>
      </c>
      <c r="AJ59" s="103" t="s">
        <v>600</v>
      </c>
      <c r="AK59" s="142"/>
      <c r="AL59" s="142"/>
      <c r="AM59" s="142"/>
      <c r="AN59" s="142"/>
      <c r="AO59" s="68"/>
      <c r="AP59" s="68"/>
      <c r="AQ59" s="68"/>
      <c r="AR59" s="68"/>
      <c r="AS59" s="70"/>
      <c r="AT59" s="70"/>
      <c r="AU59" s="70"/>
      <c r="AV59" s="70"/>
      <c r="AW59" s="79"/>
      <c r="AX59" s="79"/>
      <c r="AY59" s="79"/>
      <c r="AZ59" s="79"/>
      <c r="BA59" s="70"/>
      <c r="BB59" s="70"/>
      <c r="BC59" s="70"/>
      <c r="BD59" s="70"/>
      <c r="BE59" s="100" t="s">
        <v>605</v>
      </c>
      <c r="BF59" s="100" t="s">
        <v>606</v>
      </c>
      <c r="BG59" s="101">
        <v>1</v>
      </c>
      <c r="BH59" s="100" t="s">
        <v>607</v>
      </c>
    </row>
    <row r="60" spans="1:60" ht="36" customHeight="1">
      <c r="A60" s="136">
        <v>111001032395</v>
      </c>
      <c r="B60" s="137" t="s">
        <v>278</v>
      </c>
      <c r="C60" s="138" t="s">
        <v>71</v>
      </c>
      <c r="D60" s="139" t="s">
        <v>130</v>
      </c>
      <c r="I60" s="64" t="s">
        <v>622</v>
      </c>
      <c r="J60" s="64" t="s">
        <v>623</v>
      </c>
      <c r="K60" s="64" t="s">
        <v>624</v>
      </c>
      <c r="L60" s="64" t="s">
        <v>625</v>
      </c>
      <c r="M60" s="89"/>
      <c r="N60" s="89"/>
      <c r="O60" s="89"/>
      <c r="P60" s="89"/>
      <c r="Q60" s="78"/>
      <c r="R60" s="78"/>
      <c r="S60" s="78"/>
      <c r="T60" s="79"/>
      <c r="U60" s="66"/>
      <c r="V60" s="66"/>
      <c r="W60" s="66"/>
      <c r="X60" s="66"/>
      <c r="Y60" s="68" t="s">
        <v>752</v>
      </c>
      <c r="Z60" s="68" t="s">
        <v>679</v>
      </c>
      <c r="AA60" s="68" t="s">
        <v>680</v>
      </c>
      <c r="AB60" s="68" t="s">
        <v>681</v>
      </c>
      <c r="AC60" s="74"/>
      <c r="AD60" s="74"/>
      <c r="AE60" s="74"/>
      <c r="AF60" s="74"/>
      <c r="AG60" s="79"/>
      <c r="AH60" s="79"/>
      <c r="AI60" s="146" t="s">
        <v>600</v>
      </c>
      <c r="AJ60" s="103" t="s">
        <v>600</v>
      </c>
      <c r="AK60" s="142"/>
      <c r="AL60" s="168"/>
      <c r="AM60" s="142"/>
      <c r="AN60" s="163"/>
      <c r="AO60" s="68"/>
      <c r="AP60" s="68"/>
      <c r="AQ60" s="68"/>
      <c r="AR60" s="68"/>
      <c r="AS60" s="84">
        <v>46238</v>
      </c>
      <c r="AT60" s="85" t="s">
        <v>685</v>
      </c>
      <c r="AU60" s="70">
        <v>1</v>
      </c>
      <c r="AV60" s="85" t="s">
        <v>692</v>
      </c>
      <c r="AW60" s="79"/>
      <c r="AX60" s="79"/>
      <c r="AY60" s="79"/>
      <c r="AZ60" s="79"/>
      <c r="BA60" s="70"/>
      <c r="BB60" s="70"/>
      <c r="BC60" s="70"/>
      <c r="BD60" s="70"/>
      <c r="BE60" s="100" t="s">
        <v>677</v>
      </c>
      <c r="BF60" s="100" t="s">
        <v>606</v>
      </c>
      <c r="BG60" s="101">
        <v>1</v>
      </c>
      <c r="BH60" s="100" t="s">
        <v>607</v>
      </c>
    </row>
    <row r="61" spans="1:60" ht="36" customHeight="1">
      <c r="A61" s="136">
        <v>111001013102</v>
      </c>
      <c r="B61" s="137" t="s">
        <v>168</v>
      </c>
      <c r="C61" s="169" t="s">
        <v>81</v>
      </c>
      <c r="D61" s="139" t="s">
        <v>82</v>
      </c>
      <c r="E61" s="75"/>
      <c r="F61" s="75"/>
      <c r="G61" s="95"/>
      <c r="H61" s="167"/>
      <c r="I61" s="152"/>
      <c r="J61" s="152"/>
      <c r="K61" s="152"/>
      <c r="L61" s="153"/>
      <c r="M61" s="89"/>
      <c r="N61" s="89"/>
      <c r="O61" s="89"/>
      <c r="P61" s="89"/>
      <c r="Q61" s="78"/>
      <c r="R61" s="78"/>
      <c r="S61" s="78"/>
      <c r="T61" s="79"/>
      <c r="U61" s="66" t="s">
        <v>596</v>
      </c>
      <c r="V61" s="66" t="s">
        <v>597</v>
      </c>
      <c r="W61" s="66" t="s">
        <v>598</v>
      </c>
      <c r="X61" s="66" t="s">
        <v>599</v>
      </c>
      <c r="Y61" s="68"/>
      <c r="Z61" s="68"/>
      <c r="AA61" s="68"/>
      <c r="AB61" s="68"/>
      <c r="AC61" s="74"/>
      <c r="AD61" s="74"/>
      <c r="AE61" s="74"/>
      <c r="AF61" s="74"/>
      <c r="AG61" s="65" t="s">
        <v>618</v>
      </c>
      <c r="AH61" s="65" t="s">
        <v>619</v>
      </c>
      <c r="AI61" s="150" t="s">
        <v>767</v>
      </c>
      <c r="AJ61" s="102" t="s">
        <v>621</v>
      </c>
      <c r="AK61" s="142"/>
      <c r="AL61" s="142"/>
      <c r="AM61" s="142"/>
      <c r="AN61" s="142"/>
      <c r="AO61" s="68"/>
      <c r="AP61" s="68"/>
      <c r="AQ61" s="68"/>
      <c r="AR61" s="68"/>
      <c r="AS61" s="70"/>
      <c r="AT61" s="70"/>
      <c r="AU61" s="70"/>
      <c r="AV61" s="70"/>
      <c r="AW61" s="79"/>
      <c r="AX61" s="79"/>
      <c r="AY61" s="79"/>
      <c r="AZ61" s="79"/>
      <c r="BA61" s="70"/>
      <c r="BB61" s="70"/>
      <c r="BC61" s="70"/>
      <c r="BD61" s="70"/>
      <c r="BE61" s="100" t="s">
        <v>605</v>
      </c>
      <c r="BF61" s="100" t="s">
        <v>606</v>
      </c>
      <c r="BG61" s="101">
        <v>1</v>
      </c>
      <c r="BH61" s="100" t="s">
        <v>607</v>
      </c>
    </row>
    <row r="62" spans="1:60" ht="36" customHeight="1">
      <c r="A62" s="136">
        <v>111001013129</v>
      </c>
      <c r="B62" s="137" t="s">
        <v>169</v>
      </c>
      <c r="C62" s="138" t="s">
        <v>77</v>
      </c>
      <c r="D62" s="139" t="s">
        <v>82</v>
      </c>
      <c r="I62" s="152"/>
      <c r="J62" s="152"/>
      <c r="K62" s="152"/>
      <c r="L62" s="153"/>
      <c r="M62" s="89"/>
      <c r="N62" s="89"/>
      <c r="O62" s="89"/>
      <c r="P62" s="89"/>
      <c r="Q62" s="78"/>
      <c r="R62" s="78"/>
      <c r="S62" s="78"/>
      <c r="T62" s="79"/>
      <c r="U62" s="66"/>
      <c r="V62" s="66"/>
      <c r="W62" s="66"/>
      <c r="X62" s="66"/>
      <c r="Y62" s="68"/>
      <c r="Z62" s="68"/>
      <c r="AA62" s="68"/>
      <c r="AB62" s="68"/>
      <c r="AC62" s="74"/>
      <c r="AD62" s="74"/>
      <c r="AE62" s="74"/>
      <c r="AF62" s="74"/>
      <c r="AG62" s="65" t="s">
        <v>618</v>
      </c>
      <c r="AH62" s="65" t="s">
        <v>619</v>
      </c>
      <c r="AI62" s="150" t="s">
        <v>747</v>
      </c>
      <c r="AJ62" s="102" t="s">
        <v>621</v>
      </c>
      <c r="AK62" s="142"/>
      <c r="AL62" s="142"/>
      <c r="AM62" s="142"/>
      <c r="AN62" s="142"/>
      <c r="AO62" s="68"/>
      <c r="AP62" s="68"/>
      <c r="AQ62" s="68"/>
      <c r="AR62" s="68"/>
      <c r="AS62" s="70"/>
      <c r="AT62" s="70"/>
      <c r="AU62" s="70"/>
      <c r="AV62" s="70"/>
      <c r="AW62" s="79"/>
      <c r="AX62" s="79"/>
      <c r="AY62" s="79"/>
      <c r="AZ62" s="79"/>
      <c r="BA62" s="70"/>
      <c r="BB62" s="70"/>
      <c r="BC62" s="70"/>
      <c r="BD62" s="70"/>
      <c r="BE62" s="100" t="s">
        <v>605</v>
      </c>
      <c r="BF62" s="100" t="s">
        <v>606</v>
      </c>
      <c r="BG62" s="101">
        <v>1</v>
      </c>
      <c r="BH62" s="100" t="s">
        <v>607</v>
      </c>
    </row>
    <row r="63" spans="1:60" ht="36" customHeight="1">
      <c r="A63" s="136">
        <v>111001013153</v>
      </c>
      <c r="B63" s="137" t="s">
        <v>170</v>
      </c>
      <c r="C63" s="138" t="s">
        <v>81</v>
      </c>
      <c r="D63" s="139" t="s">
        <v>82</v>
      </c>
      <c r="I63" s="152"/>
      <c r="J63" s="152"/>
      <c r="K63" s="152"/>
      <c r="L63" s="153"/>
      <c r="M63" s="89"/>
      <c r="N63" s="89"/>
      <c r="O63" s="89"/>
      <c r="P63" s="89"/>
      <c r="Q63" s="78"/>
      <c r="R63" s="78"/>
      <c r="S63" s="78"/>
      <c r="T63" s="79"/>
      <c r="U63" s="66" t="s">
        <v>596</v>
      </c>
      <c r="V63" s="66" t="s">
        <v>597</v>
      </c>
      <c r="W63" s="66" t="s">
        <v>598</v>
      </c>
      <c r="X63" s="66" t="s">
        <v>599</v>
      </c>
      <c r="Y63" s="68"/>
      <c r="Z63" s="68"/>
      <c r="AA63" s="68"/>
      <c r="AB63" s="68"/>
      <c r="AC63" s="74"/>
      <c r="AD63" s="74"/>
      <c r="AE63" s="74"/>
      <c r="AF63" s="74"/>
      <c r="AG63" s="79"/>
      <c r="AH63" s="79"/>
      <c r="AI63" s="146" t="s">
        <v>600</v>
      </c>
      <c r="AJ63" s="103" t="s">
        <v>600</v>
      </c>
      <c r="AK63" s="97" t="s">
        <v>705</v>
      </c>
      <c r="AL63" s="98" t="s">
        <v>706</v>
      </c>
      <c r="AM63" s="98" t="s">
        <v>707</v>
      </c>
      <c r="AN63" s="98" t="s">
        <v>708</v>
      </c>
      <c r="AO63" s="68"/>
      <c r="AP63" s="68"/>
      <c r="AQ63" s="68"/>
      <c r="AR63" s="68"/>
      <c r="AS63" s="70"/>
      <c r="AT63" s="70"/>
      <c r="AU63" s="70"/>
      <c r="AV63" s="70"/>
      <c r="AW63" s="79"/>
      <c r="AX63" s="79"/>
      <c r="AY63" s="79"/>
      <c r="AZ63" s="79"/>
      <c r="BA63" s="70"/>
      <c r="BB63" s="70"/>
      <c r="BC63" s="70"/>
      <c r="BD63" s="70"/>
      <c r="BE63" s="100" t="s">
        <v>605</v>
      </c>
      <c r="BF63" s="100" t="s">
        <v>606</v>
      </c>
      <c r="BG63" s="101">
        <v>2</v>
      </c>
      <c r="BH63" s="100" t="s">
        <v>607</v>
      </c>
    </row>
    <row r="64" spans="1:60" ht="36" customHeight="1">
      <c r="A64" s="136">
        <v>111001013161</v>
      </c>
      <c r="B64" s="137" t="s">
        <v>171</v>
      </c>
      <c r="C64" s="138" t="s">
        <v>81</v>
      </c>
      <c r="D64" s="139" t="s">
        <v>82</v>
      </c>
      <c r="I64" s="106" t="s">
        <v>655</v>
      </c>
      <c r="J64" s="64" t="s">
        <v>656</v>
      </c>
      <c r="K64" s="64" t="s">
        <v>657</v>
      </c>
      <c r="L64" s="64" t="s">
        <v>625</v>
      </c>
      <c r="M64" s="89"/>
      <c r="N64" s="89"/>
      <c r="O64" s="89"/>
      <c r="P64" s="89"/>
      <c r="Q64" s="78"/>
      <c r="R64" s="78"/>
      <c r="S64" s="78"/>
      <c r="T64" s="79"/>
      <c r="U64" s="66" t="s">
        <v>596</v>
      </c>
      <c r="V64" s="66" t="s">
        <v>597</v>
      </c>
      <c r="W64" s="66" t="s">
        <v>598</v>
      </c>
      <c r="X64" s="66" t="s">
        <v>599</v>
      </c>
      <c r="Y64" s="170"/>
      <c r="Z64" s="161"/>
      <c r="AA64" s="161"/>
      <c r="AB64" s="161"/>
      <c r="AC64" s="74"/>
      <c r="AD64" s="74"/>
      <c r="AE64" s="74"/>
      <c r="AF64" s="74"/>
      <c r="AG64" s="65" t="s">
        <v>618</v>
      </c>
      <c r="AH64" s="65" t="s">
        <v>619</v>
      </c>
      <c r="AI64" s="150" t="s">
        <v>768</v>
      </c>
      <c r="AJ64" s="102" t="s">
        <v>621</v>
      </c>
      <c r="AK64" s="97" t="s">
        <v>627</v>
      </c>
      <c r="AL64" s="98" t="s">
        <v>628</v>
      </c>
      <c r="AM64" s="98" t="s">
        <v>769</v>
      </c>
      <c r="AN64" s="98" t="s">
        <v>630</v>
      </c>
      <c r="AO64" s="171" t="s">
        <v>770</v>
      </c>
      <c r="AP64" s="171" t="s">
        <v>771</v>
      </c>
      <c r="AQ64" s="171" t="s">
        <v>690</v>
      </c>
      <c r="AR64" s="68"/>
      <c r="AS64" s="70"/>
      <c r="AT64" s="70"/>
      <c r="AU64" s="70"/>
      <c r="AV64" s="70"/>
      <c r="AW64" s="79"/>
      <c r="AX64" s="79"/>
      <c r="AY64" s="79"/>
      <c r="AZ64" s="79"/>
      <c r="BA64" s="70"/>
      <c r="BB64" s="70"/>
      <c r="BC64" s="70"/>
      <c r="BD64" s="70"/>
      <c r="BE64" s="100" t="s">
        <v>605</v>
      </c>
      <c r="BF64" s="100" t="s">
        <v>606</v>
      </c>
      <c r="BG64" s="101">
        <v>1</v>
      </c>
      <c r="BH64" s="100" t="s">
        <v>607</v>
      </c>
    </row>
    <row r="65" spans="1:60" ht="36" customHeight="1">
      <c r="A65" s="136">
        <v>111001013170</v>
      </c>
      <c r="B65" s="137" t="s">
        <v>172</v>
      </c>
      <c r="C65" s="138" t="s">
        <v>81</v>
      </c>
      <c r="D65" s="139" t="s">
        <v>82</v>
      </c>
      <c r="I65" s="64" t="s">
        <v>622</v>
      </c>
      <c r="J65" s="152"/>
      <c r="K65" s="152"/>
      <c r="L65" s="153"/>
      <c r="M65" s="89"/>
      <c r="N65" s="89"/>
      <c r="O65" s="89"/>
      <c r="P65" s="89"/>
      <c r="Q65" s="78"/>
      <c r="R65" s="78"/>
      <c r="S65" s="78"/>
      <c r="T65" s="79"/>
      <c r="U65" s="66" t="s">
        <v>596</v>
      </c>
      <c r="V65" s="66" t="s">
        <v>597</v>
      </c>
      <c r="W65" s="66" t="s">
        <v>598</v>
      </c>
      <c r="X65" s="66" t="s">
        <v>599</v>
      </c>
      <c r="Y65" s="68"/>
      <c r="Z65" s="68"/>
      <c r="AA65" s="68"/>
      <c r="AB65" s="68"/>
      <c r="AC65" s="74"/>
      <c r="AD65" s="74"/>
      <c r="AE65" s="74"/>
      <c r="AF65" s="74"/>
      <c r="AG65" s="65" t="s">
        <v>618</v>
      </c>
      <c r="AH65" s="65" t="s">
        <v>619</v>
      </c>
      <c r="AI65" s="150" t="s">
        <v>772</v>
      </c>
      <c r="AJ65" s="102" t="s">
        <v>621</v>
      </c>
      <c r="AK65" s="97" t="s">
        <v>627</v>
      </c>
      <c r="AL65" s="98" t="s">
        <v>628</v>
      </c>
      <c r="AM65" s="98" t="s">
        <v>629</v>
      </c>
      <c r="AN65" s="98" t="s">
        <v>630</v>
      </c>
      <c r="AO65" s="86" t="s">
        <v>645</v>
      </c>
      <c r="AP65" s="87" t="s">
        <v>646</v>
      </c>
      <c r="AQ65" s="87" t="s">
        <v>654</v>
      </c>
      <c r="AR65" s="87" t="s">
        <v>604</v>
      </c>
      <c r="AS65" s="70"/>
      <c r="AT65" s="70"/>
      <c r="AU65" s="70"/>
      <c r="AV65" s="70"/>
      <c r="AW65" s="79"/>
      <c r="AX65" s="79"/>
      <c r="AY65" s="79"/>
      <c r="AZ65" s="79"/>
      <c r="BA65" s="70"/>
      <c r="BB65" s="70"/>
      <c r="BC65" s="70"/>
      <c r="BD65" s="70"/>
      <c r="BE65" s="100" t="s">
        <v>605</v>
      </c>
      <c r="BF65" s="100" t="s">
        <v>606</v>
      </c>
      <c r="BG65" s="101">
        <v>1</v>
      </c>
      <c r="BH65" s="100" t="s">
        <v>607</v>
      </c>
    </row>
    <row r="66" spans="1:60" ht="36" customHeight="1">
      <c r="A66" s="136">
        <v>111001013242</v>
      </c>
      <c r="B66" s="137" t="s">
        <v>173</v>
      </c>
      <c r="C66" s="138" t="s">
        <v>174</v>
      </c>
      <c r="D66" s="139" t="s">
        <v>119</v>
      </c>
      <c r="I66" s="64" t="s">
        <v>622</v>
      </c>
      <c r="J66" s="152"/>
      <c r="K66" s="152"/>
      <c r="L66" s="153"/>
      <c r="M66" s="89"/>
      <c r="N66" s="89"/>
      <c r="O66" s="89"/>
      <c r="P66" s="89"/>
      <c r="Q66" s="78"/>
      <c r="R66" s="78"/>
      <c r="S66" s="78"/>
      <c r="T66" s="79"/>
      <c r="U66" s="66"/>
      <c r="V66" s="66"/>
      <c r="W66" s="66"/>
      <c r="X66" s="66"/>
      <c r="Y66" s="68"/>
      <c r="Z66" s="68"/>
      <c r="AA66" s="68"/>
      <c r="AB66" s="68"/>
      <c r="AC66" s="74"/>
      <c r="AD66" s="74"/>
      <c r="AE66" s="74"/>
      <c r="AF66" s="74"/>
      <c r="AG66" s="65" t="s">
        <v>618</v>
      </c>
      <c r="AH66" s="65" t="s">
        <v>619</v>
      </c>
      <c r="AI66" s="150" t="s">
        <v>704</v>
      </c>
      <c r="AJ66" s="102" t="s">
        <v>621</v>
      </c>
      <c r="AK66" s="142"/>
      <c r="AL66" s="142"/>
      <c r="AM66" s="142"/>
      <c r="AN66" s="142"/>
      <c r="AO66" s="72" t="s">
        <v>631</v>
      </c>
      <c r="AP66" s="73" t="s">
        <v>632</v>
      </c>
      <c r="AQ66" s="73" t="s">
        <v>672</v>
      </c>
      <c r="AR66" s="73" t="s">
        <v>634</v>
      </c>
      <c r="AS66" s="70"/>
      <c r="AT66" s="70"/>
      <c r="AU66" s="70"/>
      <c r="AV66" s="70"/>
      <c r="AW66" s="77" t="s">
        <v>641</v>
      </c>
      <c r="AX66" s="77" t="s">
        <v>642</v>
      </c>
      <c r="AY66" s="77">
        <v>6</v>
      </c>
      <c r="AZ66" s="77" t="s">
        <v>773</v>
      </c>
      <c r="BA66" s="70"/>
      <c r="BB66" s="70"/>
      <c r="BC66" s="70"/>
      <c r="BD66" s="70"/>
      <c r="BE66" s="100" t="s">
        <v>677</v>
      </c>
      <c r="BF66" s="100" t="s">
        <v>606</v>
      </c>
      <c r="BG66" s="101">
        <v>1</v>
      </c>
      <c r="BH66" s="100" t="s">
        <v>607</v>
      </c>
    </row>
    <row r="67" spans="1:60" ht="36" customHeight="1">
      <c r="A67" s="136">
        <v>111001015806</v>
      </c>
      <c r="B67" s="137" t="s">
        <v>214</v>
      </c>
      <c r="C67" s="138" t="s">
        <v>71</v>
      </c>
      <c r="D67" s="139" t="s">
        <v>88</v>
      </c>
      <c r="I67" s="64" t="s">
        <v>622</v>
      </c>
      <c r="J67" s="64" t="s">
        <v>623</v>
      </c>
      <c r="K67" s="64" t="s">
        <v>624</v>
      </c>
      <c r="L67" s="64" t="s">
        <v>625</v>
      </c>
      <c r="M67" s="89"/>
      <c r="N67" s="89"/>
      <c r="O67" s="89"/>
      <c r="P67" s="89"/>
      <c r="Q67" s="78" t="s">
        <v>596</v>
      </c>
      <c r="R67" s="80" t="s">
        <v>615</v>
      </c>
      <c r="S67" s="78" t="s">
        <v>742</v>
      </c>
      <c r="T67" s="79" t="s">
        <v>617</v>
      </c>
      <c r="U67" s="66" t="s">
        <v>596</v>
      </c>
      <c r="V67" s="66" t="s">
        <v>597</v>
      </c>
      <c r="W67" s="66" t="s">
        <v>598</v>
      </c>
      <c r="X67" s="66" t="s">
        <v>599</v>
      </c>
      <c r="Y67" s="68"/>
      <c r="Z67" s="68"/>
      <c r="AA67" s="68"/>
      <c r="AB67" s="68"/>
      <c r="AC67" s="74"/>
      <c r="AD67" s="74"/>
      <c r="AE67" s="74"/>
      <c r="AF67" s="74"/>
      <c r="AG67" s="79"/>
      <c r="AH67" s="79"/>
      <c r="AI67" s="146" t="s">
        <v>600</v>
      </c>
      <c r="AJ67" s="103" t="s">
        <v>600</v>
      </c>
      <c r="AK67" s="97" t="s">
        <v>627</v>
      </c>
      <c r="AL67" s="97" t="s">
        <v>628</v>
      </c>
      <c r="AM67" s="97" t="s">
        <v>629</v>
      </c>
      <c r="AN67" s="97" t="s">
        <v>630</v>
      </c>
      <c r="AO67" s="72" t="s">
        <v>631</v>
      </c>
      <c r="AP67" s="73" t="s">
        <v>632</v>
      </c>
      <c r="AQ67" s="73" t="s">
        <v>633</v>
      </c>
      <c r="AR67" s="73" t="s">
        <v>634</v>
      </c>
      <c r="AS67" s="70"/>
      <c r="AT67" s="70"/>
      <c r="AU67" s="70"/>
      <c r="AV67" s="70"/>
      <c r="AW67" s="79"/>
      <c r="AX67" s="79"/>
      <c r="AY67" s="79"/>
      <c r="AZ67" s="79"/>
      <c r="BA67" s="70" t="s">
        <v>668</v>
      </c>
      <c r="BB67" s="70" t="s">
        <v>669</v>
      </c>
      <c r="BC67" s="70" t="s">
        <v>774</v>
      </c>
      <c r="BD67" s="70" t="s">
        <v>671</v>
      </c>
      <c r="BE67" s="100" t="s">
        <v>605</v>
      </c>
      <c r="BF67" s="100" t="s">
        <v>606</v>
      </c>
      <c r="BG67" s="101">
        <v>2</v>
      </c>
      <c r="BH67" s="100" t="s">
        <v>607</v>
      </c>
    </row>
    <row r="68" spans="1:60" ht="36" customHeight="1">
      <c r="A68" s="136">
        <v>111001013323</v>
      </c>
      <c r="B68" s="137" t="s">
        <v>176</v>
      </c>
      <c r="C68" s="138" t="s">
        <v>77</v>
      </c>
      <c r="D68" s="139" t="s">
        <v>177</v>
      </c>
      <c r="I68" s="152"/>
      <c r="J68" s="152"/>
      <c r="K68" s="152"/>
      <c r="L68" s="153"/>
      <c r="M68" s="89"/>
      <c r="N68" s="89"/>
      <c r="O68" s="89"/>
      <c r="P68" s="89"/>
      <c r="Q68" s="78"/>
      <c r="R68" s="78"/>
      <c r="S68" s="78"/>
      <c r="T68" s="79"/>
      <c r="U68" s="66"/>
      <c r="V68" s="66"/>
      <c r="W68" s="66"/>
      <c r="X68" s="66"/>
      <c r="Y68" s="68"/>
      <c r="Z68" s="68"/>
      <c r="AA68" s="68"/>
      <c r="AB68" s="68"/>
      <c r="AC68" s="74"/>
      <c r="AD68" s="74"/>
      <c r="AE68" s="74"/>
      <c r="AF68" s="74"/>
      <c r="AG68" s="65" t="s">
        <v>618</v>
      </c>
      <c r="AH68" s="65" t="s">
        <v>619</v>
      </c>
      <c r="AI68" s="150" t="s">
        <v>704</v>
      </c>
      <c r="AJ68" s="102" t="s">
        <v>621</v>
      </c>
      <c r="AK68" s="142"/>
      <c r="AL68" s="142"/>
      <c r="AM68" s="142"/>
      <c r="AN68" s="142"/>
      <c r="AO68" s="68"/>
      <c r="AP68" s="68"/>
      <c r="AQ68" s="68"/>
      <c r="AR68" s="68"/>
      <c r="AS68" s="84">
        <v>46238</v>
      </c>
      <c r="AT68" s="85" t="s">
        <v>685</v>
      </c>
      <c r="AU68" s="70">
        <v>1</v>
      </c>
      <c r="AV68" s="85" t="s">
        <v>692</v>
      </c>
      <c r="AW68" s="79"/>
      <c r="AX68" s="79"/>
      <c r="AY68" s="79"/>
      <c r="AZ68" s="79"/>
      <c r="BA68" s="70"/>
      <c r="BB68" s="70"/>
      <c r="BC68" s="70"/>
      <c r="BD68" s="70"/>
      <c r="BE68" s="100" t="s">
        <v>677</v>
      </c>
      <c r="BF68" s="100" t="s">
        <v>606</v>
      </c>
      <c r="BG68" s="101">
        <v>3</v>
      </c>
      <c r="BH68" s="100" t="s">
        <v>607</v>
      </c>
    </row>
    <row r="69" spans="1:60" ht="36" customHeight="1">
      <c r="A69" s="136">
        <v>111001013374</v>
      </c>
      <c r="B69" s="137" t="s">
        <v>178</v>
      </c>
      <c r="C69" s="138" t="s">
        <v>77</v>
      </c>
      <c r="D69" s="139" t="s">
        <v>177</v>
      </c>
      <c r="I69" s="152"/>
      <c r="J69" s="152"/>
      <c r="K69" s="152"/>
      <c r="L69" s="153"/>
      <c r="M69" s="89"/>
      <c r="N69" s="89"/>
      <c r="O69" s="89"/>
      <c r="P69" s="89"/>
      <c r="Q69" s="78"/>
      <c r="R69" s="78"/>
      <c r="S69" s="78"/>
      <c r="T69" s="79"/>
      <c r="U69" s="66"/>
      <c r="V69" s="66"/>
      <c r="W69" s="66"/>
      <c r="X69" s="66"/>
      <c r="Y69" s="68" t="s">
        <v>717</v>
      </c>
      <c r="Z69" s="68" t="s">
        <v>679</v>
      </c>
      <c r="AA69" s="68" t="s">
        <v>680</v>
      </c>
      <c r="AB69" s="68" t="s">
        <v>681</v>
      </c>
      <c r="AC69" s="88" t="s">
        <v>658</v>
      </c>
      <c r="AD69" s="74" t="s">
        <v>659</v>
      </c>
      <c r="AE69" s="74" t="s">
        <v>775</v>
      </c>
      <c r="AF69" s="74" t="s">
        <v>722</v>
      </c>
      <c r="AG69" s="65" t="s">
        <v>618</v>
      </c>
      <c r="AH69" s="65" t="s">
        <v>619</v>
      </c>
      <c r="AI69" s="150" t="s">
        <v>776</v>
      </c>
      <c r="AJ69" s="102" t="s">
        <v>621</v>
      </c>
      <c r="AK69" s="142"/>
      <c r="AL69" s="142"/>
      <c r="AM69" s="142"/>
      <c r="AN69" s="142"/>
      <c r="AO69" s="72" t="s">
        <v>639</v>
      </c>
      <c r="AP69" s="73" t="s">
        <v>640</v>
      </c>
      <c r="AQ69" s="73" t="s">
        <v>662</v>
      </c>
      <c r="AR69" s="73" t="s">
        <v>663</v>
      </c>
      <c r="AS69" s="70"/>
      <c r="AT69" s="70"/>
      <c r="AU69" s="70"/>
      <c r="AV69" s="70"/>
      <c r="AW69" s="76" t="s">
        <v>777</v>
      </c>
      <c r="AX69" s="77" t="s">
        <v>778</v>
      </c>
      <c r="AY69" s="77">
        <v>12</v>
      </c>
      <c r="AZ69" s="77" t="s">
        <v>643</v>
      </c>
      <c r="BA69" s="70"/>
      <c r="BB69" s="70"/>
      <c r="BC69" s="70"/>
      <c r="BD69" s="70"/>
      <c r="BE69" s="100" t="s">
        <v>677</v>
      </c>
      <c r="BF69" s="100" t="s">
        <v>606</v>
      </c>
      <c r="BG69" s="101">
        <v>1</v>
      </c>
      <c r="BH69" s="100" t="s">
        <v>607</v>
      </c>
    </row>
    <row r="70" spans="1:60" ht="36" customHeight="1">
      <c r="A70" s="136">
        <v>211102000995</v>
      </c>
      <c r="B70" s="143" t="s">
        <v>469</v>
      </c>
      <c r="C70" s="138" t="s">
        <v>81</v>
      </c>
      <c r="D70" s="139" t="s">
        <v>106</v>
      </c>
      <c r="I70" s="74"/>
      <c r="J70" s="74"/>
      <c r="K70" s="74"/>
      <c r="L70" s="74"/>
      <c r="M70" s="89"/>
      <c r="N70" s="89"/>
      <c r="O70" s="89"/>
      <c r="P70" s="89"/>
      <c r="Q70" s="78"/>
      <c r="R70" s="78"/>
      <c r="S70" s="78"/>
      <c r="T70" s="79"/>
      <c r="U70" s="66" t="s">
        <v>596</v>
      </c>
      <c r="V70" s="66" t="s">
        <v>597</v>
      </c>
      <c r="W70" s="66" t="s">
        <v>598</v>
      </c>
      <c r="X70" s="66" t="s">
        <v>599</v>
      </c>
      <c r="Y70" s="68"/>
      <c r="Z70" s="68"/>
      <c r="AA70" s="68"/>
      <c r="AB70" s="68"/>
      <c r="AC70" s="74"/>
      <c r="AD70" s="74"/>
      <c r="AE70" s="74"/>
      <c r="AF70" s="74"/>
      <c r="AG70" s="65" t="s">
        <v>618</v>
      </c>
      <c r="AH70" s="65" t="s">
        <v>619</v>
      </c>
      <c r="AI70" s="150" t="s">
        <v>776</v>
      </c>
      <c r="AJ70" s="102" t="s">
        <v>621</v>
      </c>
      <c r="AK70" s="97" t="s">
        <v>627</v>
      </c>
      <c r="AL70" s="97" t="s">
        <v>628</v>
      </c>
      <c r="AM70" s="97" t="s">
        <v>629</v>
      </c>
      <c r="AN70" s="97" t="s">
        <v>630</v>
      </c>
      <c r="AO70" s="68"/>
      <c r="AP70" s="68"/>
      <c r="AQ70" s="68"/>
      <c r="AR70" s="68"/>
      <c r="AS70" s="84">
        <v>46238</v>
      </c>
      <c r="AT70" s="85" t="s">
        <v>685</v>
      </c>
      <c r="AU70" s="70">
        <v>1</v>
      </c>
      <c r="AV70" s="85" t="s">
        <v>692</v>
      </c>
      <c r="AW70" s="79"/>
      <c r="AX70" s="79"/>
      <c r="AY70" s="79"/>
      <c r="AZ70" s="79"/>
      <c r="BA70" s="70"/>
      <c r="BB70" s="70"/>
      <c r="BC70" s="70"/>
      <c r="BD70" s="70"/>
      <c r="BE70" s="100" t="s">
        <v>605</v>
      </c>
      <c r="BF70" s="100" t="s">
        <v>606</v>
      </c>
      <c r="BG70" s="101">
        <v>1</v>
      </c>
      <c r="BH70" s="100" t="s">
        <v>607</v>
      </c>
    </row>
    <row r="71" spans="1:60" ht="36" customHeight="1">
      <c r="A71" s="136">
        <v>111001036765</v>
      </c>
      <c r="B71" s="137" t="s">
        <v>299</v>
      </c>
      <c r="C71" s="138" t="s">
        <v>77</v>
      </c>
      <c r="D71" s="139" t="s">
        <v>130</v>
      </c>
      <c r="I71" s="155"/>
      <c r="J71" s="155"/>
      <c r="K71" s="155"/>
      <c r="L71" s="166"/>
      <c r="M71" s="89"/>
      <c r="N71" s="89"/>
      <c r="O71" s="89"/>
      <c r="P71" s="89"/>
      <c r="Q71" s="78"/>
      <c r="R71" s="78"/>
      <c r="S71" s="78"/>
      <c r="T71" s="79"/>
      <c r="U71" s="66"/>
      <c r="V71" s="66"/>
      <c r="W71" s="66"/>
      <c r="X71" s="66"/>
      <c r="Y71" s="68"/>
      <c r="Z71" s="68"/>
      <c r="AA71" s="68"/>
      <c r="AB71" s="68"/>
      <c r="AC71" s="74"/>
      <c r="AD71" s="74"/>
      <c r="AE71" s="74"/>
      <c r="AF71" s="74"/>
      <c r="AG71" s="65" t="s">
        <v>618</v>
      </c>
      <c r="AH71" s="65" t="s">
        <v>619</v>
      </c>
      <c r="AI71" s="150" t="s">
        <v>747</v>
      </c>
      <c r="AJ71" s="102" t="s">
        <v>621</v>
      </c>
      <c r="AK71" s="142"/>
      <c r="AL71" s="142"/>
      <c r="AM71" s="142"/>
      <c r="AN71" s="142"/>
      <c r="AO71" s="68"/>
      <c r="AP71" s="68"/>
      <c r="AQ71" s="68"/>
      <c r="AR71" s="68"/>
      <c r="AS71" s="70"/>
      <c r="AT71" s="70"/>
      <c r="AU71" s="70"/>
      <c r="AV71" s="70"/>
      <c r="AW71" s="79"/>
      <c r="AX71" s="79"/>
      <c r="AY71" s="79"/>
      <c r="AZ71" s="79"/>
      <c r="BA71" s="70"/>
      <c r="BB71" s="70"/>
      <c r="BC71" s="70"/>
      <c r="BD71" s="70"/>
      <c r="BE71" s="100" t="s">
        <v>677</v>
      </c>
      <c r="BF71" s="100" t="s">
        <v>606</v>
      </c>
      <c r="BG71" s="101">
        <v>1</v>
      </c>
      <c r="BH71" s="100" t="s">
        <v>607</v>
      </c>
    </row>
    <row r="72" spans="1:60" ht="36" customHeight="1">
      <c r="A72" s="136">
        <v>211850000876</v>
      </c>
      <c r="B72" s="137" t="s">
        <v>479</v>
      </c>
      <c r="C72" s="138" t="s">
        <v>81</v>
      </c>
      <c r="D72" s="139" t="s">
        <v>182</v>
      </c>
      <c r="E72" s="75" t="s">
        <v>765</v>
      </c>
      <c r="F72" s="75" t="s">
        <v>736</v>
      </c>
      <c r="G72" s="75" t="s">
        <v>779</v>
      </c>
      <c r="H72" s="167" t="s">
        <v>738</v>
      </c>
      <c r="I72" s="64" t="s">
        <v>622</v>
      </c>
      <c r="J72" s="64" t="s">
        <v>623</v>
      </c>
      <c r="K72" s="64" t="s">
        <v>624</v>
      </c>
      <c r="L72" s="64" t="s">
        <v>625</v>
      </c>
      <c r="M72" s="89"/>
      <c r="N72" s="89"/>
      <c r="O72" s="89"/>
      <c r="P72" s="89"/>
      <c r="Q72" s="78"/>
      <c r="R72" s="78"/>
      <c r="S72" s="78"/>
      <c r="T72" s="79"/>
      <c r="U72" s="66"/>
      <c r="V72" s="66"/>
      <c r="W72" s="66"/>
      <c r="X72" s="66"/>
      <c r="Y72" s="68" t="s">
        <v>780</v>
      </c>
      <c r="Z72" s="68" t="s">
        <v>781</v>
      </c>
      <c r="AA72" s="68" t="s">
        <v>680</v>
      </c>
      <c r="AB72" s="68" t="s">
        <v>782</v>
      </c>
      <c r="AC72" s="74"/>
      <c r="AD72" s="74"/>
      <c r="AE72" s="74"/>
      <c r="AF72" s="74"/>
      <c r="AG72" s="65" t="s">
        <v>618</v>
      </c>
      <c r="AH72" s="65" t="s">
        <v>619</v>
      </c>
      <c r="AI72" s="150" t="s">
        <v>733</v>
      </c>
      <c r="AJ72" s="102" t="s">
        <v>621</v>
      </c>
      <c r="AK72" s="142"/>
      <c r="AL72" s="142"/>
      <c r="AM72" s="142"/>
      <c r="AN72" s="142"/>
      <c r="AO72" s="68"/>
      <c r="AP72" s="68"/>
      <c r="AQ72" s="68"/>
      <c r="AR72" s="68"/>
      <c r="AS72" s="70"/>
      <c r="AT72" s="70"/>
      <c r="AU72" s="70"/>
      <c r="AV72" s="70"/>
      <c r="AW72" s="79"/>
      <c r="AX72" s="79"/>
      <c r="AY72" s="79"/>
      <c r="AZ72" s="79"/>
      <c r="BA72" s="70"/>
      <c r="BB72" s="70"/>
      <c r="BC72" s="70"/>
      <c r="BD72" s="70"/>
      <c r="BE72" s="100" t="s">
        <v>677</v>
      </c>
      <c r="BF72" s="100" t="s">
        <v>606</v>
      </c>
      <c r="BG72" s="101">
        <v>0</v>
      </c>
      <c r="BH72" s="100" t="s">
        <v>607</v>
      </c>
    </row>
    <row r="73" spans="1:60" ht="36" customHeight="1">
      <c r="A73" s="136">
        <v>211850000841</v>
      </c>
      <c r="B73" s="137" t="s">
        <v>477</v>
      </c>
      <c r="C73" s="138"/>
      <c r="D73" s="139" t="s">
        <v>182</v>
      </c>
      <c r="I73" s="64" t="s">
        <v>622</v>
      </c>
      <c r="J73" s="64" t="s">
        <v>623</v>
      </c>
      <c r="K73" s="64" t="s">
        <v>624</v>
      </c>
      <c r="L73" s="64" t="s">
        <v>625</v>
      </c>
      <c r="M73" s="89"/>
      <c r="N73" s="89"/>
      <c r="O73" s="89"/>
      <c r="P73" s="89"/>
      <c r="Q73" s="78"/>
      <c r="R73" s="78"/>
      <c r="S73" s="78"/>
      <c r="T73" s="79"/>
      <c r="U73" s="66"/>
      <c r="V73" s="66"/>
      <c r="W73" s="66"/>
      <c r="X73" s="66"/>
      <c r="Y73" s="68"/>
      <c r="Z73" s="68"/>
      <c r="AA73" s="68"/>
      <c r="AB73" s="68"/>
      <c r="AC73" s="74"/>
      <c r="AD73" s="74"/>
      <c r="AE73" s="74"/>
      <c r="AF73" s="74"/>
      <c r="AG73" s="65" t="s">
        <v>618</v>
      </c>
      <c r="AH73" s="65" t="s">
        <v>619</v>
      </c>
      <c r="AI73" s="150" t="s">
        <v>783</v>
      </c>
      <c r="AJ73" s="102" t="s">
        <v>621</v>
      </c>
      <c r="AK73" s="142"/>
      <c r="AL73" s="142"/>
      <c r="AM73" s="142"/>
      <c r="AN73" s="142"/>
      <c r="AO73" s="68"/>
      <c r="AP73" s="151"/>
      <c r="AQ73" s="151"/>
      <c r="AR73" s="151"/>
      <c r="AS73" s="70"/>
      <c r="AT73" s="70"/>
      <c r="AU73" s="70"/>
      <c r="AV73" s="70"/>
      <c r="AW73" s="79"/>
      <c r="AX73" s="79"/>
      <c r="AY73" s="79"/>
      <c r="AZ73" s="160"/>
      <c r="BA73" s="162"/>
      <c r="BB73" s="162"/>
      <c r="BC73" s="162"/>
      <c r="BD73" s="70"/>
      <c r="BE73" s="100" t="s">
        <v>677</v>
      </c>
      <c r="BF73" s="100" t="s">
        <v>606</v>
      </c>
      <c r="BG73" s="172">
        <v>0</v>
      </c>
      <c r="BH73" s="100" t="s">
        <v>607</v>
      </c>
    </row>
    <row r="74" spans="1:60" ht="36" customHeight="1">
      <c r="A74" s="136">
        <v>111001014001</v>
      </c>
      <c r="B74" s="137" t="s">
        <v>184</v>
      </c>
      <c r="C74" s="138" t="s">
        <v>81</v>
      </c>
      <c r="D74" s="139" t="s">
        <v>185</v>
      </c>
      <c r="I74" s="152"/>
      <c r="J74" s="152"/>
      <c r="K74" s="152"/>
      <c r="L74" s="153"/>
      <c r="M74" s="89"/>
      <c r="N74" s="89"/>
      <c r="O74" s="89"/>
      <c r="P74" s="89"/>
      <c r="Q74" s="78"/>
      <c r="R74" s="78"/>
      <c r="S74" s="78"/>
      <c r="T74" s="79"/>
      <c r="U74" s="66"/>
      <c r="V74" s="66"/>
      <c r="W74" s="66"/>
      <c r="X74" s="66"/>
      <c r="Y74" s="68"/>
      <c r="Z74" s="68"/>
      <c r="AA74" s="68"/>
      <c r="AB74" s="68"/>
      <c r="AC74" s="74"/>
      <c r="AD74" s="74"/>
      <c r="AE74" s="74"/>
      <c r="AF74" s="74"/>
      <c r="AG74" s="65" t="s">
        <v>618</v>
      </c>
      <c r="AH74" s="65" t="s">
        <v>619</v>
      </c>
      <c r="AI74" s="150" t="s">
        <v>704</v>
      </c>
      <c r="AJ74" s="102" t="s">
        <v>621</v>
      </c>
      <c r="AK74" s="97" t="s">
        <v>705</v>
      </c>
      <c r="AL74" s="99" t="s">
        <v>706</v>
      </c>
      <c r="AM74" s="97" t="s">
        <v>707</v>
      </c>
      <c r="AN74" s="98" t="s">
        <v>708</v>
      </c>
      <c r="AO74" s="72" t="s">
        <v>631</v>
      </c>
      <c r="AP74" s="73" t="s">
        <v>632</v>
      </c>
      <c r="AQ74" s="73" t="s">
        <v>676</v>
      </c>
      <c r="AR74" s="73" t="s">
        <v>634</v>
      </c>
      <c r="AS74" s="70"/>
      <c r="AT74" s="70"/>
      <c r="AU74" s="70"/>
      <c r="AV74" s="70"/>
      <c r="AW74" s="77" t="s">
        <v>641</v>
      </c>
      <c r="AX74" s="77" t="s">
        <v>784</v>
      </c>
      <c r="AY74" s="77">
        <v>10</v>
      </c>
      <c r="AZ74" s="77" t="s">
        <v>773</v>
      </c>
      <c r="BA74" s="70"/>
      <c r="BB74" s="70"/>
      <c r="BC74" s="70"/>
      <c r="BD74" s="70"/>
      <c r="BE74" s="100" t="s">
        <v>677</v>
      </c>
      <c r="BF74" s="100" t="s">
        <v>606</v>
      </c>
      <c r="BG74" s="101">
        <v>2</v>
      </c>
      <c r="BH74" s="100" t="s">
        <v>607</v>
      </c>
    </row>
    <row r="75" spans="1:60" ht="36" customHeight="1">
      <c r="A75" s="136">
        <v>111001076376</v>
      </c>
      <c r="B75" s="137" t="s">
        <v>334</v>
      </c>
      <c r="C75" s="138" t="s">
        <v>81</v>
      </c>
      <c r="D75" s="139" t="s">
        <v>130</v>
      </c>
      <c r="I75" s="74"/>
      <c r="J75" s="74"/>
      <c r="K75" s="74"/>
      <c r="L75" s="74"/>
      <c r="M75" s="89"/>
      <c r="N75" s="89"/>
      <c r="O75" s="89"/>
      <c r="P75" s="89"/>
      <c r="Q75" s="78" t="s">
        <v>650</v>
      </c>
      <c r="R75" s="80" t="s">
        <v>651</v>
      </c>
      <c r="S75" s="78" t="s">
        <v>785</v>
      </c>
      <c r="T75" s="79" t="s">
        <v>617</v>
      </c>
      <c r="U75" s="66" t="s">
        <v>596</v>
      </c>
      <c r="V75" s="66" t="s">
        <v>597</v>
      </c>
      <c r="W75" s="66" t="s">
        <v>598</v>
      </c>
      <c r="X75" s="66" t="s">
        <v>599</v>
      </c>
      <c r="Y75" s="68"/>
      <c r="Z75" s="68"/>
      <c r="AA75" s="68"/>
      <c r="AB75" s="68"/>
      <c r="AC75" s="74"/>
      <c r="AD75" s="74"/>
      <c r="AE75" s="74"/>
      <c r="AF75" s="74"/>
      <c r="AG75" s="79"/>
      <c r="AH75" s="79"/>
      <c r="AI75" s="146" t="s">
        <v>600</v>
      </c>
      <c r="AJ75" s="103" t="s">
        <v>600</v>
      </c>
      <c r="AK75" s="142"/>
      <c r="AL75" s="142"/>
      <c r="AM75" s="142"/>
      <c r="AN75" s="142"/>
      <c r="AO75" s="72" t="s">
        <v>631</v>
      </c>
      <c r="AP75" s="72" t="s">
        <v>632</v>
      </c>
      <c r="AQ75" s="72" t="s">
        <v>672</v>
      </c>
      <c r="AR75" s="72" t="s">
        <v>634</v>
      </c>
      <c r="AS75" s="70"/>
      <c r="AT75" s="70"/>
      <c r="AU75" s="70"/>
      <c r="AV75" s="70"/>
      <c r="AW75" s="79"/>
      <c r="AX75" s="79"/>
      <c r="AY75" s="79"/>
      <c r="AZ75" s="79"/>
      <c r="BA75" s="70"/>
      <c r="BB75" s="70"/>
      <c r="BC75" s="70"/>
      <c r="BD75" s="70"/>
      <c r="BE75" s="100" t="s">
        <v>677</v>
      </c>
      <c r="BF75" s="100" t="s">
        <v>606</v>
      </c>
      <c r="BG75" s="101">
        <v>1</v>
      </c>
      <c r="BH75" s="100" t="s">
        <v>607</v>
      </c>
    </row>
    <row r="76" spans="1:60" ht="36" customHeight="1">
      <c r="A76" s="136">
        <v>111001800643</v>
      </c>
      <c r="B76" s="137" t="s">
        <v>411</v>
      </c>
      <c r="C76" s="138" t="s">
        <v>71</v>
      </c>
      <c r="D76" s="139" t="s">
        <v>106</v>
      </c>
      <c r="I76" s="64" t="s">
        <v>622</v>
      </c>
      <c r="J76" s="64" t="s">
        <v>623</v>
      </c>
      <c r="K76" s="64" t="s">
        <v>624</v>
      </c>
      <c r="L76" s="64" t="s">
        <v>625</v>
      </c>
      <c r="M76" s="89"/>
      <c r="N76" s="89"/>
      <c r="O76" s="89"/>
      <c r="P76" s="89"/>
      <c r="Q76" s="78"/>
      <c r="R76" s="78"/>
      <c r="S76" s="78"/>
      <c r="T76" s="79"/>
      <c r="U76" s="66" t="s">
        <v>786</v>
      </c>
      <c r="V76" s="66" t="s">
        <v>689</v>
      </c>
      <c r="W76" s="66" t="s">
        <v>662</v>
      </c>
      <c r="X76" s="66" t="s">
        <v>763</v>
      </c>
      <c r="Y76" s="68"/>
      <c r="Z76" s="68"/>
      <c r="AA76" s="68"/>
      <c r="AB76" s="68"/>
      <c r="AC76" s="74"/>
      <c r="AD76" s="74"/>
      <c r="AE76" s="74"/>
      <c r="AF76" s="74"/>
      <c r="AG76" s="79"/>
      <c r="AH76" s="79"/>
      <c r="AI76" s="146" t="s">
        <v>600</v>
      </c>
      <c r="AJ76" s="103" t="s">
        <v>600</v>
      </c>
      <c r="AK76" s="97" t="s">
        <v>627</v>
      </c>
      <c r="AL76" s="97" t="s">
        <v>628</v>
      </c>
      <c r="AM76" s="97" t="s">
        <v>787</v>
      </c>
      <c r="AN76" s="97" t="s">
        <v>630</v>
      </c>
      <c r="AO76" s="68"/>
      <c r="AP76" s="151"/>
      <c r="AQ76" s="151"/>
      <c r="AR76" s="151"/>
      <c r="AS76" s="70"/>
      <c r="AT76" s="70"/>
      <c r="AU76" s="70"/>
      <c r="AV76" s="70"/>
      <c r="AW76" s="79"/>
      <c r="AX76" s="79"/>
      <c r="AY76" s="79"/>
      <c r="AZ76" s="79"/>
      <c r="BA76" s="70"/>
      <c r="BB76" s="70"/>
      <c r="BC76" s="70"/>
      <c r="BD76" s="70"/>
      <c r="BE76" s="100" t="s">
        <v>605</v>
      </c>
      <c r="BF76" s="100" t="s">
        <v>606</v>
      </c>
      <c r="BG76" s="101">
        <v>1</v>
      </c>
      <c r="BH76" s="100" t="s">
        <v>607</v>
      </c>
    </row>
    <row r="77" spans="1:60" ht="36" customHeight="1">
      <c r="A77" s="173">
        <v>111001015903</v>
      </c>
      <c r="B77" s="174" t="s">
        <v>216</v>
      </c>
      <c r="C77" s="175" t="s">
        <v>77</v>
      </c>
      <c r="D77" s="176" t="s">
        <v>147</v>
      </c>
      <c r="E77" s="95" t="s">
        <v>735</v>
      </c>
      <c r="F77" s="75" t="s">
        <v>736</v>
      </c>
      <c r="G77" s="75" t="s">
        <v>788</v>
      </c>
      <c r="H77" s="61" t="s">
        <v>738</v>
      </c>
      <c r="I77" s="155"/>
      <c r="J77" s="155"/>
      <c r="K77" s="155"/>
      <c r="L77" s="166"/>
      <c r="M77" s="89"/>
      <c r="N77" s="89"/>
      <c r="O77" s="89"/>
      <c r="P77" s="89"/>
      <c r="Q77" s="78"/>
      <c r="R77" s="78"/>
      <c r="S77" s="78"/>
      <c r="T77" s="79"/>
      <c r="U77" s="66" t="s">
        <v>596</v>
      </c>
      <c r="V77" s="66" t="s">
        <v>597</v>
      </c>
      <c r="W77" s="66" t="s">
        <v>598</v>
      </c>
      <c r="X77" s="66" t="s">
        <v>599</v>
      </c>
      <c r="Y77" s="68"/>
      <c r="Z77" s="68"/>
      <c r="AA77" s="68"/>
      <c r="AB77" s="68"/>
      <c r="AC77" s="74"/>
      <c r="AD77" s="74"/>
      <c r="AE77" s="74"/>
      <c r="AF77" s="74"/>
      <c r="AG77" s="65" t="s">
        <v>618</v>
      </c>
      <c r="AH77" s="65" t="s">
        <v>619</v>
      </c>
      <c r="AI77" s="150" t="s">
        <v>789</v>
      </c>
      <c r="AJ77" s="102" t="s">
        <v>621</v>
      </c>
      <c r="AK77" s="97" t="s">
        <v>627</v>
      </c>
      <c r="AL77" s="98" t="s">
        <v>628</v>
      </c>
      <c r="AM77" s="98" t="s">
        <v>629</v>
      </c>
      <c r="AN77" s="98" t="s">
        <v>630</v>
      </c>
      <c r="AO77" s="68"/>
      <c r="AP77" s="151"/>
      <c r="AQ77" s="151"/>
      <c r="AR77" s="151"/>
      <c r="AS77" s="70"/>
      <c r="AT77" s="70"/>
      <c r="AU77" s="70"/>
      <c r="AV77" s="70"/>
      <c r="AW77" s="79"/>
      <c r="AX77" s="79"/>
      <c r="AY77" s="79"/>
      <c r="AZ77" s="79"/>
      <c r="BA77" s="70"/>
      <c r="BB77" s="70"/>
      <c r="BC77" s="70"/>
      <c r="BD77" s="70"/>
      <c r="BE77" s="100" t="s">
        <v>677</v>
      </c>
      <c r="BF77" s="100" t="s">
        <v>606</v>
      </c>
      <c r="BG77" s="101">
        <v>1</v>
      </c>
      <c r="BH77" s="100" t="s">
        <v>607</v>
      </c>
    </row>
    <row r="78" spans="1:60" ht="36" customHeight="1">
      <c r="A78" s="136">
        <v>111001016004</v>
      </c>
      <c r="B78" s="137" t="s">
        <v>218</v>
      </c>
      <c r="C78" s="138" t="s">
        <v>81</v>
      </c>
      <c r="D78" s="139" t="s">
        <v>147</v>
      </c>
      <c r="I78" s="64" t="s">
        <v>622</v>
      </c>
      <c r="J78" s="64" t="s">
        <v>623</v>
      </c>
      <c r="K78" s="64" t="s">
        <v>624</v>
      </c>
      <c r="L78" s="64" t="s">
        <v>625</v>
      </c>
      <c r="M78" s="89"/>
      <c r="N78" s="89"/>
      <c r="O78" s="89"/>
      <c r="P78" s="89"/>
      <c r="Q78" s="78"/>
      <c r="R78" s="78"/>
      <c r="S78" s="78"/>
      <c r="T78" s="79"/>
      <c r="U78" s="66"/>
      <c r="V78" s="66"/>
      <c r="W78" s="66"/>
      <c r="X78" s="66"/>
      <c r="Y78" s="68"/>
      <c r="Z78" s="68"/>
      <c r="AA78" s="68"/>
      <c r="AB78" s="68"/>
      <c r="AC78" s="74"/>
      <c r="AD78" s="74"/>
      <c r="AE78" s="74"/>
      <c r="AF78" s="74"/>
      <c r="AG78" s="79"/>
      <c r="AH78" s="79"/>
      <c r="AI78" s="146" t="s">
        <v>600</v>
      </c>
      <c r="AJ78" s="103" t="s">
        <v>600</v>
      </c>
      <c r="AK78" s="142"/>
      <c r="AL78" s="163"/>
      <c r="AM78" s="163"/>
      <c r="AN78" s="163"/>
      <c r="AO78" s="68"/>
      <c r="AP78" s="68"/>
      <c r="AQ78" s="68"/>
      <c r="AR78" s="68"/>
      <c r="AS78" s="70"/>
      <c r="AT78" s="70"/>
      <c r="AU78" s="70"/>
      <c r="AV78" s="70"/>
      <c r="AW78" s="79"/>
      <c r="AX78" s="79"/>
      <c r="AY78" s="79"/>
      <c r="AZ78" s="79"/>
      <c r="BA78" s="70"/>
      <c r="BB78" s="70"/>
      <c r="BC78" s="70"/>
      <c r="BD78" s="70"/>
      <c r="BE78" s="100" t="s">
        <v>677</v>
      </c>
      <c r="BF78" s="100" t="s">
        <v>606</v>
      </c>
      <c r="BG78" s="101">
        <v>1</v>
      </c>
      <c r="BH78" s="100" t="s">
        <v>607</v>
      </c>
    </row>
    <row r="79" spans="1:60" ht="36" customHeight="1">
      <c r="A79" s="136">
        <v>111001014206</v>
      </c>
      <c r="B79" s="137" t="s">
        <v>190</v>
      </c>
      <c r="C79" s="138" t="s">
        <v>81</v>
      </c>
      <c r="D79" s="139" t="s">
        <v>117</v>
      </c>
      <c r="I79" s="64" t="s">
        <v>622</v>
      </c>
      <c r="J79" s="64" t="s">
        <v>623</v>
      </c>
      <c r="K79" s="64" t="s">
        <v>624</v>
      </c>
      <c r="L79" s="64" t="s">
        <v>625</v>
      </c>
      <c r="M79" s="89"/>
      <c r="N79" s="89"/>
      <c r="O79" s="89"/>
      <c r="P79" s="89"/>
      <c r="Q79" s="78" t="s">
        <v>596</v>
      </c>
      <c r="R79" s="80" t="s">
        <v>615</v>
      </c>
      <c r="S79" s="78" t="s">
        <v>790</v>
      </c>
      <c r="T79" s="79" t="s">
        <v>617</v>
      </c>
      <c r="U79" s="66"/>
      <c r="V79" s="66"/>
      <c r="W79" s="66"/>
      <c r="X79" s="66"/>
      <c r="Y79" s="68"/>
      <c r="Z79" s="68"/>
      <c r="AA79" s="68"/>
      <c r="AB79" s="68"/>
      <c r="AC79" s="74"/>
      <c r="AD79" s="74"/>
      <c r="AE79" s="74"/>
      <c r="AF79" s="74"/>
      <c r="AG79" s="65" t="s">
        <v>618</v>
      </c>
      <c r="AH79" s="65" t="s">
        <v>619</v>
      </c>
      <c r="AI79" s="150" t="s">
        <v>791</v>
      </c>
      <c r="AJ79" s="102" t="s">
        <v>621</v>
      </c>
      <c r="AK79" s="97" t="s">
        <v>627</v>
      </c>
      <c r="AL79" s="98" t="s">
        <v>628</v>
      </c>
      <c r="AM79" s="98" t="s">
        <v>629</v>
      </c>
      <c r="AN79" s="98" t="s">
        <v>630</v>
      </c>
      <c r="AO79" s="86" t="s">
        <v>645</v>
      </c>
      <c r="AP79" s="87" t="s">
        <v>646</v>
      </c>
      <c r="AQ79" s="87" t="s">
        <v>654</v>
      </c>
      <c r="AR79" s="87" t="s">
        <v>604</v>
      </c>
      <c r="AS79" s="70"/>
      <c r="AT79" s="70"/>
      <c r="AU79" s="70"/>
      <c r="AV79" s="70"/>
      <c r="AW79" s="79"/>
      <c r="AX79" s="79"/>
      <c r="AY79" s="79"/>
      <c r="AZ79" s="79"/>
      <c r="BA79" s="70"/>
      <c r="BB79" s="70"/>
      <c r="BC79" s="70"/>
      <c r="BD79" s="70"/>
      <c r="BE79" s="100" t="s">
        <v>673</v>
      </c>
      <c r="BF79" s="100" t="s">
        <v>606</v>
      </c>
      <c r="BG79" s="101">
        <v>4</v>
      </c>
      <c r="BH79" s="100" t="s">
        <v>607</v>
      </c>
    </row>
    <row r="80" spans="1:60" ht="36" customHeight="1">
      <c r="A80" s="136">
        <v>111001014214</v>
      </c>
      <c r="B80" s="137" t="s">
        <v>191</v>
      </c>
      <c r="C80" s="138" t="s">
        <v>81</v>
      </c>
      <c r="D80" s="139" t="s">
        <v>117</v>
      </c>
      <c r="I80" s="152"/>
      <c r="J80" s="152"/>
      <c r="K80" s="152"/>
      <c r="L80" s="153"/>
      <c r="M80" s="89"/>
      <c r="N80" s="89"/>
      <c r="O80" s="89"/>
      <c r="P80" s="89"/>
      <c r="Q80" s="78"/>
      <c r="R80" s="78"/>
      <c r="S80" s="78"/>
      <c r="T80" s="79"/>
      <c r="U80" s="66"/>
      <c r="V80" s="66"/>
      <c r="W80" s="66"/>
      <c r="X80" s="66"/>
      <c r="Y80" s="68"/>
      <c r="Z80" s="68"/>
      <c r="AA80" s="68"/>
      <c r="AB80" s="68"/>
      <c r="AC80" s="74"/>
      <c r="AD80" s="74"/>
      <c r="AE80" s="74"/>
      <c r="AF80" s="74"/>
      <c r="AG80" s="65" t="s">
        <v>618</v>
      </c>
      <c r="AH80" s="65" t="s">
        <v>619</v>
      </c>
      <c r="AI80" s="150" t="s">
        <v>620</v>
      </c>
      <c r="AJ80" s="102" t="s">
        <v>621</v>
      </c>
      <c r="AK80" s="142"/>
      <c r="AL80" s="142"/>
      <c r="AM80" s="142"/>
      <c r="AN80" s="177"/>
      <c r="AO80" s="86" t="s">
        <v>601</v>
      </c>
      <c r="AP80" s="87" t="s">
        <v>602</v>
      </c>
      <c r="AQ80" s="87" t="s">
        <v>603</v>
      </c>
      <c r="AR80" s="87" t="s">
        <v>604</v>
      </c>
      <c r="AS80" s="178"/>
      <c r="AT80" s="70"/>
      <c r="AU80" s="70"/>
      <c r="AV80" s="70"/>
      <c r="AW80" s="79"/>
      <c r="AX80" s="79"/>
      <c r="AY80" s="79"/>
      <c r="AZ80" s="79"/>
      <c r="BA80" s="70"/>
      <c r="BB80" s="70"/>
      <c r="BC80" s="70"/>
      <c r="BD80" s="70"/>
      <c r="BE80" s="100" t="s">
        <v>673</v>
      </c>
      <c r="BF80" s="100" t="s">
        <v>606</v>
      </c>
      <c r="BG80" s="101">
        <v>2</v>
      </c>
      <c r="BH80" s="100" t="s">
        <v>607</v>
      </c>
    </row>
    <row r="81" spans="1:60" ht="36" customHeight="1">
      <c r="A81" s="136">
        <v>111001014290</v>
      </c>
      <c r="B81" s="137" t="s">
        <v>192</v>
      </c>
      <c r="C81" s="138" t="s">
        <v>71</v>
      </c>
      <c r="D81" s="139" t="s">
        <v>82</v>
      </c>
      <c r="I81" s="155"/>
      <c r="J81" s="155"/>
      <c r="K81" s="155"/>
      <c r="L81" s="166"/>
      <c r="M81" s="104" t="s">
        <v>648</v>
      </c>
      <c r="N81" s="104" t="s">
        <v>760</v>
      </c>
      <c r="O81" s="104">
        <v>3</v>
      </c>
      <c r="P81" s="104" t="s">
        <v>709</v>
      </c>
      <c r="Q81" s="78"/>
      <c r="R81" s="78"/>
      <c r="S81" s="78"/>
      <c r="T81" s="79"/>
      <c r="U81" s="66" t="s">
        <v>596</v>
      </c>
      <c r="V81" s="66" t="s">
        <v>597</v>
      </c>
      <c r="W81" s="66" t="s">
        <v>598</v>
      </c>
      <c r="X81" s="66" t="s">
        <v>599</v>
      </c>
      <c r="Y81" s="68"/>
      <c r="Z81" s="68"/>
      <c r="AA81" s="68"/>
      <c r="AB81" s="68"/>
      <c r="AC81" s="74"/>
      <c r="AD81" s="74"/>
      <c r="AE81" s="74"/>
      <c r="AF81" s="74"/>
      <c r="AG81" s="79"/>
      <c r="AH81" s="79"/>
      <c r="AI81" s="146" t="s">
        <v>600</v>
      </c>
      <c r="AJ81" s="103" t="s">
        <v>600</v>
      </c>
      <c r="AK81" s="142"/>
      <c r="AL81" s="142"/>
      <c r="AM81" s="142"/>
      <c r="AN81" s="142"/>
      <c r="AO81" s="72" t="s">
        <v>631</v>
      </c>
      <c r="AP81" s="73" t="s">
        <v>632</v>
      </c>
      <c r="AQ81" s="73" t="s">
        <v>792</v>
      </c>
      <c r="AR81" s="73" t="s">
        <v>634</v>
      </c>
      <c r="AS81" s="70"/>
      <c r="AT81" s="70"/>
      <c r="AU81" s="70"/>
      <c r="AV81" s="70"/>
      <c r="AW81" s="79"/>
      <c r="AX81" s="79"/>
      <c r="AY81" s="79"/>
      <c r="AZ81" s="79"/>
      <c r="BA81" s="70"/>
      <c r="BB81" s="70"/>
      <c r="BC81" s="70"/>
      <c r="BD81" s="70"/>
      <c r="BE81" s="100" t="s">
        <v>605</v>
      </c>
      <c r="BF81" s="100" t="s">
        <v>606</v>
      </c>
      <c r="BG81" s="101">
        <v>1</v>
      </c>
      <c r="BH81" s="100" t="s">
        <v>607</v>
      </c>
    </row>
    <row r="82" spans="1:60" ht="36" customHeight="1">
      <c r="A82" s="136">
        <v>111001014346</v>
      </c>
      <c r="B82" s="137" t="s">
        <v>193</v>
      </c>
      <c r="C82" s="138" t="s">
        <v>81</v>
      </c>
      <c r="D82" s="139" t="s">
        <v>194</v>
      </c>
      <c r="I82" s="155"/>
      <c r="J82" s="155"/>
      <c r="K82" s="155"/>
      <c r="L82" s="166"/>
      <c r="M82" s="89"/>
      <c r="N82" s="89"/>
      <c r="O82" s="89"/>
      <c r="P82" s="89"/>
      <c r="Q82" s="78" t="s">
        <v>650</v>
      </c>
      <c r="R82" s="80" t="s">
        <v>651</v>
      </c>
      <c r="S82" s="78" t="s">
        <v>793</v>
      </c>
      <c r="T82" s="79" t="s">
        <v>617</v>
      </c>
      <c r="U82" s="66" t="s">
        <v>596</v>
      </c>
      <c r="V82" s="66" t="s">
        <v>597</v>
      </c>
      <c r="W82" s="66" t="s">
        <v>598</v>
      </c>
      <c r="X82" s="66" t="s">
        <v>599</v>
      </c>
      <c r="Y82" s="68"/>
      <c r="Z82" s="68"/>
      <c r="AA82" s="68"/>
      <c r="AB82" s="68"/>
      <c r="AC82" s="74"/>
      <c r="AD82" s="74"/>
      <c r="AE82" s="179"/>
      <c r="AF82" s="74"/>
      <c r="AG82" s="79"/>
      <c r="AH82" s="79"/>
      <c r="AI82" s="146" t="s">
        <v>600</v>
      </c>
      <c r="AJ82" s="103" t="s">
        <v>600</v>
      </c>
      <c r="AK82" s="142"/>
      <c r="AL82" s="142"/>
      <c r="AM82" s="142"/>
      <c r="AN82" s="142"/>
      <c r="AO82" s="72" t="s">
        <v>631</v>
      </c>
      <c r="AP82" s="73" t="s">
        <v>632</v>
      </c>
      <c r="AQ82" s="73" t="s">
        <v>676</v>
      </c>
      <c r="AR82" s="161" t="s">
        <v>634</v>
      </c>
      <c r="AS82" s="70"/>
      <c r="AT82" s="70"/>
      <c r="AU82" s="70"/>
      <c r="AV82" s="70"/>
      <c r="AW82" s="79"/>
      <c r="AX82" s="79"/>
      <c r="AY82" s="79"/>
      <c r="AZ82" s="79"/>
      <c r="BA82" s="70"/>
      <c r="BB82" s="70"/>
      <c r="BC82" s="70"/>
      <c r="BD82" s="70"/>
      <c r="BE82" s="100" t="s">
        <v>605</v>
      </c>
      <c r="BF82" s="100" t="s">
        <v>606</v>
      </c>
      <c r="BG82" s="101">
        <v>2</v>
      </c>
      <c r="BH82" s="100" t="s">
        <v>607</v>
      </c>
    </row>
    <row r="83" spans="1:60" ht="36" customHeight="1">
      <c r="A83" s="136">
        <v>111001018252</v>
      </c>
      <c r="B83" s="137" t="s">
        <v>232</v>
      </c>
      <c r="C83" s="138" t="s">
        <v>81</v>
      </c>
      <c r="D83" s="139" t="s">
        <v>147</v>
      </c>
      <c r="I83" s="155"/>
      <c r="J83" s="155"/>
      <c r="K83" s="155"/>
      <c r="L83" s="166"/>
      <c r="M83" s="89"/>
      <c r="N83" s="89"/>
      <c r="O83" s="89"/>
      <c r="P83" s="89"/>
      <c r="Q83" s="78"/>
      <c r="R83" s="78"/>
      <c r="S83" s="78"/>
      <c r="T83" s="79"/>
      <c r="U83" s="66"/>
      <c r="V83" s="66"/>
      <c r="W83" s="66"/>
      <c r="X83" s="66"/>
      <c r="Y83" s="68"/>
      <c r="Z83" s="68"/>
      <c r="AA83" s="68"/>
      <c r="AB83" s="68"/>
      <c r="AC83" s="74"/>
      <c r="AD83" s="92"/>
      <c r="AE83" s="91"/>
      <c r="AF83" s="89"/>
      <c r="AG83" s="65" t="s">
        <v>618</v>
      </c>
      <c r="AH83" s="65" t="s">
        <v>619</v>
      </c>
      <c r="AI83" s="150" t="s">
        <v>626</v>
      </c>
      <c r="AJ83" s="102" t="s">
        <v>621</v>
      </c>
      <c r="AK83" s="97" t="s">
        <v>627</v>
      </c>
      <c r="AL83" s="97" t="s">
        <v>628</v>
      </c>
      <c r="AM83" s="97" t="s">
        <v>629</v>
      </c>
      <c r="AN83" s="97" t="s">
        <v>630</v>
      </c>
      <c r="AO83" s="68"/>
      <c r="AP83" s="151"/>
      <c r="AQ83" s="151"/>
      <c r="AR83" s="151"/>
      <c r="AS83" s="70"/>
      <c r="AT83" s="70"/>
      <c r="AU83" s="70"/>
      <c r="AV83" s="70"/>
      <c r="AW83" s="79"/>
      <c r="AX83" s="79"/>
      <c r="AY83" s="79"/>
      <c r="AZ83" s="79"/>
      <c r="BA83" s="70"/>
      <c r="BB83" s="70"/>
      <c r="BC83" s="70"/>
      <c r="BD83" s="70"/>
      <c r="BE83" s="100" t="s">
        <v>677</v>
      </c>
      <c r="BF83" s="100" t="s">
        <v>606</v>
      </c>
      <c r="BG83" s="101">
        <v>1</v>
      </c>
      <c r="BH83" s="100" t="s">
        <v>607</v>
      </c>
    </row>
    <row r="84" spans="1:60" ht="36" customHeight="1">
      <c r="A84" s="136">
        <v>111001801276</v>
      </c>
      <c r="B84" s="137" t="s">
        <v>423</v>
      </c>
      <c r="C84" s="138"/>
      <c r="D84" s="139" t="s">
        <v>197</v>
      </c>
      <c r="I84" s="64" t="s">
        <v>622</v>
      </c>
      <c r="J84" s="64" t="s">
        <v>623</v>
      </c>
      <c r="K84" s="64" t="s">
        <v>624</v>
      </c>
      <c r="L84" s="64" t="s">
        <v>625</v>
      </c>
      <c r="M84" s="89"/>
      <c r="N84" s="89"/>
      <c r="O84" s="89"/>
      <c r="P84" s="89"/>
      <c r="Q84" s="78" t="s">
        <v>596</v>
      </c>
      <c r="R84" s="80" t="s">
        <v>615</v>
      </c>
      <c r="S84" s="78" t="s">
        <v>742</v>
      </c>
      <c r="T84" s="79" t="s">
        <v>617</v>
      </c>
      <c r="U84" s="66"/>
      <c r="V84" s="66"/>
      <c r="W84" s="66"/>
      <c r="X84" s="66"/>
      <c r="Y84" s="68"/>
      <c r="Z84" s="68"/>
      <c r="AA84" s="68"/>
      <c r="AB84" s="68"/>
      <c r="AC84" s="74"/>
      <c r="AD84" s="74"/>
      <c r="AE84" s="180"/>
      <c r="AF84" s="74"/>
      <c r="AG84" s="65" t="s">
        <v>618</v>
      </c>
      <c r="AH84" s="65" t="s">
        <v>619</v>
      </c>
      <c r="AI84" s="150" t="s">
        <v>682</v>
      </c>
      <c r="AJ84" s="102" t="s">
        <v>621</v>
      </c>
      <c r="AK84" s="142"/>
      <c r="AL84" s="142"/>
      <c r="AM84" s="142"/>
      <c r="AN84" s="142"/>
      <c r="AO84" s="68"/>
      <c r="AP84" s="68"/>
      <c r="AQ84" s="68"/>
      <c r="AR84" s="68"/>
      <c r="AS84" s="70"/>
      <c r="AT84" s="70"/>
      <c r="AU84" s="70"/>
      <c r="AV84" s="70"/>
      <c r="AW84" s="76" t="s">
        <v>641</v>
      </c>
      <c r="AX84" s="76" t="s">
        <v>642</v>
      </c>
      <c r="AY84" s="76">
        <v>7</v>
      </c>
      <c r="AZ84" s="76" t="s">
        <v>773</v>
      </c>
      <c r="BA84" s="70"/>
      <c r="BB84" s="70"/>
      <c r="BC84" s="70"/>
      <c r="BD84" s="70"/>
      <c r="BE84" s="100" t="s">
        <v>677</v>
      </c>
      <c r="BF84" s="100" t="s">
        <v>606</v>
      </c>
      <c r="BG84" s="101">
        <v>1</v>
      </c>
      <c r="BH84" s="100" t="s">
        <v>607</v>
      </c>
    </row>
    <row r="85" spans="1:60" ht="36" customHeight="1">
      <c r="A85" s="136">
        <v>111001107115</v>
      </c>
      <c r="B85" s="137" t="s">
        <v>392</v>
      </c>
      <c r="C85" s="138" t="s">
        <v>77</v>
      </c>
      <c r="D85" s="139" t="s">
        <v>197</v>
      </c>
      <c r="E85" s="75" t="s">
        <v>765</v>
      </c>
      <c r="F85" s="75" t="s">
        <v>736</v>
      </c>
      <c r="G85" s="75" t="s">
        <v>794</v>
      </c>
      <c r="H85" s="167" t="s">
        <v>738</v>
      </c>
      <c r="I85" s="74"/>
      <c r="J85" s="74"/>
      <c r="K85" s="74"/>
      <c r="L85" s="74"/>
      <c r="M85" s="89"/>
      <c r="N85" s="89"/>
      <c r="O85" s="89"/>
      <c r="P85" s="89"/>
      <c r="Q85" s="78"/>
      <c r="R85" s="78"/>
      <c r="S85" s="78"/>
      <c r="T85" s="79"/>
      <c r="U85" s="66"/>
      <c r="V85" s="66"/>
      <c r="W85" s="66"/>
      <c r="X85" s="66"/>
      <c r="Y85" s="68"/>
      <c r="Z85" s="68"/>
      <c r="AA85" s="68"/>
      <c r="AB85" s="68"/>
      <c r="AC85" s="74"/>
      <c r="AD85" s="74"/>
      <c r="AE85" s="74"/>
      <c r="AF85" s="74"/>
      <c r="AG85" s="65" t="s">
        <v>618</v>
      </c>
      <c r="AH85" s="65" t="s">
        <v>619</v>
      </c>
      <c r="AI85" s="150" t="s">
        <v>768</v>
      </c>
      <c r="AJ85" s="102" t="s">
        <v>621</v>
      </c>
      <c r="AK85" s="97" t="s">
        <v>627</v>
      </c>
      <c r="AL85" s="97" t="s">
        <v>628</v>
      </c>
      <c r="AM85" s="97" t="s">
        <v>629</v>
      </c>
      <c r="AN85" s="97" t="s">
        <v>630</v>
      </c>
      <c r="AO85" s="68"/>
      <c r="AP85" s="68"/>
      <c r="AQ85" s="68"/>
      <c r="AR85" s="68"/>
      <c r="AS85" s="70"/>
      <c r="AT85" s="70"/>
      <c r="AU85" s="70"/>
      <c r="AV85" s="70"/>
      <c r="AW85" s="79"/>
      <c r="AX85" s="79"/>
      <c r="AY85" s="79"/>
      <c r="AZ85" s="79"/>
      <c r="BA85" s="70"/>
      <c r="BB85" s="70"/>
      <c r="BC85" s="70"/>
      <c r="BD85" s="70"/>
      <c r="BE85" s="100" t="s">
        <v>677</v>
      </c>
      <c r="BF85" s="100" t="s">
        <v>606</v>
      </c>
      <c r="BG85" s="101">
        <v>2</v>
      </c>
      <c r="BH85" s="100" t="s">
        <v>607</v>
      </c>
    </row>
    <row r="86" spans="1:60" ht="36" customHeight="1">
      <c r="A86" s="136">
        <v>111001078930</v>
      </c>
      <c r="B86" s="137" t="s">
        <v>340</v>
      </c>
      <c r="C86" s="138"/>
      <c r="D86" s="139" t="s">
        <v>130</v>
      </c>
      <c r="I86" s="106" t="s">
        <v>655</v>
      </c>
      <c r="J86" s="64" t="s">
        <v>656</v>
      </c>
      <c r="K86" s="64" t="s">
        <v>657</v>
      </c>
      <c r="L86" s="64" t="s">
        <v>625</v>
      </c>
      <c r="M86" s="89"/>
      <c r="N86" s="89"/>
      <c r="O86" s="89"/>
      <c r="P86" s="89"/>
      <c r="Q86" s="78"/>
      <c r="R86" s="78"/>
      <c r="S86" s="78"/>
      <c r="T86" s="79"/>
      <c r="U86" s="66"/>
      <c r="V86" s="66"/>
      <c r="W86" s="66"/>
      <c r="X86" s="66"/>
      <c r="Y86" s="68"/>
      <c r="Z86" s="68"/>
      <c r="AA86" s="68"/>
      <c r="AB86" s="68"/>
      <c r="AC86" s="74"/>
      <c r="AD86" s="74"/>
      <c r="AE86" s="74"/>
      <c r="AF86" s="74"/>
      <c r="AG86" s="65" t="s">
        <v>618</v>
      </c>
      <c r="AH86" s="65" t="s">
        <v>619</v>
      </c>
      <c r="AI86" s="150" t="s">
        <v>776</v>
      </c>
      <c r="AJ86" s="102" t="s">
        <v>621</v>
      </c>
      <c r="AK86" s="142"/>
      <c r="AL86" s="142"/>
      <c r="AM86" s="142"/>
      <c r="AN86" s="142"/>
      <c r="AO86" s="68"/>
      <c r="AP86" s="151"/>
      <c r="AQ86" s="151"/>
      <c r="AR86" s="151"/>
      <c r="AS86" s="70"/>
      <c r="AT86" s="70"/>
      <c r="AU86" s="70"/>
      <c r="AV86" s="70"/>
      <c r="AW86" s="79"/>
      <c r="AX86" s="79"/>
      <c r="AY86" s="79"/>
      <c r="AZ86" s="160"/>
      <c r="BA86" s="162"/>
      <c r="BB86" s="162"/>
      <c r="BC86" s="162"/>
      <c r="BD86" s="70"/>
      <c r="BE86" s="100" t="s">
        <v>677</v>
      </c>
      <c r="BF86" s="100" t="s">
        <v>606</v>
      </c>
      <c r="BG86" s="172">
        <v>1</v>
      </c>
      <c r="BH86" s="100" t="s">
        <v>607</v>
      </c>
    </row>
    <row r="87" spans="1:60" ht="36" customHeight="1">
      <c r="A87" s="136">
        <v>111001014630</v>
      </c>
      <c r="B87" s="137" t="s">
        <v>199</v>
      </c>
      <c r="C87" s="138" t="s">
        <v>81</v>
      </c>
      <c r="D87" s="139" t="s">
        <v>135</v>
      </c>
      <c r="I87" s="64" t="s">
        <v>622</v>
      </c>
      <c r="J87" s="64" t="s">
        <v>623</v>
      </c>
      <c r="K87" s="64" t="s">
        <v>624</v>
      </c>
      <c r="L87" s="64" t="s">
        <v>625</v>
      </c>
      <c r="M87" s="89"/>
      <c r="N87" s="89"/>
      <c r="O87" s="89"/>
      <c r="P87" s="89"/>
      <c r="Q87" s="78"/>
      <c r="R87" s="78"/>
      <c r="S87" s="78"/>
      <c r="T87" s="79"/>
      <c r="U87" s="66"/>
      <c r="V87" s="66"/>
      <c r="W87" s="66"/>
      <c r="X87" s="66"/>
      <c r="Y87" s="68" t="s">
        <v>752</v>
      </c>
      <c r="Z87" s="68" t="s">
        <v>679</v>
      </c>
      <c r="AA87" s="68" t="s">
        <v>680</v>
      </c>
      <c r="AB87" s="68" t="s">
        <v>681</v>
      </c>
      <c r="AC87" s="74"/>
      <c r="AD87" s="74"/>
      <c r="AE87" s="74"/>
      <c r="AF87" s="74"/>
      <c r="AG87" s="65" t="s">
        <v>618</v>
      </c>
      <c r="AH87" s="65" t="s">
        <v>619</v>
      </c>
      <c r="AI87" s="150" t="s">
        <v>742</v>
      </c>
      <c r="AJ87" s="102" t="s">
        <v>621</v>
      </c>
      <c r="AK87" s="97" t="s">
        <v>627</v>
      </c>
      <c r="AL87" s="98" t="s">
        <v>628</v>
      </c>
      <c r="AM87" s="98" t="s">
        <v>629</v>
      </c>
      <c r="AN87" s="98" t="s">
        <v>630</v>
      </c>
      <c r="AO87" s="68"/>
      <c r="AP87" s="68"/>
      <c r="AQ87" s="68"/>
      <c r="AR87" s="68"/>
      <c r="AS87" s="70"/>
      <c r="AT87" s="70"/>
      <c r="AU87" s="70"/>
      <c r="AV87" s="70"/>
      <c r="AW87" s="79"/>
      <c r="AX87" s="79"/>
      <c r="AY87" s="79"/>
      <c r="AZ87" s="79"/>
      <c r="BA87" s="70"/>
      <c r="BB87" s="70"/>
      <c r="BC87" s="70"/>
      <c r="BD87" s="70"/>
      <c r="BE87" s="100" t="s">
        <v>677</v>
      </c>
      <c r="BF87" s="100" t="s">
        <v>606</v>
      </c>
      <c r="BG87" s="101">
        <v>1</v>
      </c>
      <c r="BH87" s="100" t="s">
        <v>607</v>
      </c>
    </row>
    <row r="88" spans="1:60" ht="36" customHeight="1">
      <c r="A88" s="136">
        <v>111001102091</v>
      </c>
      <c r="B88" s="137" t="s">
        <v>371</v>
      </c>
      <c r="C88" s="138" t="s">
        <v>81</v>
      </c>
      <c r="D88" s="139" t="s">
        <v>130</v>
      </c>
      <c r="I88" s="64" t="s">
        <v>622</v>
      </c>
      <c r="J88" s="74"/>
      <c r="K88" s="74"/>
      <c r="L88" s="74"/>
      <c r="M88" s="89"/>
      <c r="N88" s="89"/>
      <c r="O88" s="89"/>
      <c r="P88" s="89"/>
      <c r="Q88" s="78"/>
      <c r="R88" s="78"/>
      <c r="S88" s="78"/>
      <c r="T88" s="79"/>
      <c r="U88" s="66" t="s">
        <v>596</v>
      </c>
      <c r="V88" s="66" t="s">
        <v>597</v>
      </c>
      <c r="W88" s="66" t="s">
        <v>598</v>
      </c>
      <c r="X88" s="66" t="s">
        <v>599</v>
      </c>
      <c r="Y88" s="68" t="s">
        <v>795</v>
      </c>
      <c r="Z88" s="68" t="s">
        <v>679</v>
      </c>
      <c r="AA88" s="68" t="s">
        <v>680</v>
      </c>
      <c r="AB88" s="68" t="s">
        <v>681</v>
      </c>
      <c r="AC88" s="74"/>
      <c r="AD88" s="74"/>
      <c r="AE88" s="74"/>
      <c r="AF88" s="74"/>
      <c r="AG88" s="65" t="s">
        <v>618</v>
      </c>
      <c r="AH88" s="65" t="s">
        <v>619</v>
      </c>
      <c r="AI88" s="150" t="s">
        <v>653</v>
      </c>
      <c r="AJ88" s="102" t="s">
        <v>621</v>
      </c>
      <c r="AK88" s="142"/>
      <c r="AL88" s="168"/>
      <c r="AM88" s="142"/>
      <c r="AN88" s="163"/>
      <c r="AO88" s="68"/>
      <c r="AP88" s="68"/>
      <c r="AQ88" s="68"/>
      <c r="AR88" s="68"/>
      <c r="AS88" s="70"/>
      <c r="AT88" s="70"/>
      <c r="AU88" s="70"/>
      <c r="AV88" s="70"/>
      <c r="AW88" s="79"/>
      <c r="AX88" s="78"/>
      <c r="AY88" s="78"/>
      <c r="AZ88" s="159"/>
      <c r="BA88" s="162"/>
      <c r="BB88" s="162"/>
      <c r="BC88" s="162"/>
      <c r="BD88" s="70"/>
      <c r="BE88" s="100" t="s">
        <v>677</v>
      </c>
      <c r="BF88" s="100" t="s">
        <v>606</v>
      </c>
      <c r="BG88" s="172">
        <v>1</v>
      </c>
      <c r="BH88" s="100" t="s">
        <v>607</v>
      </c>
    </row>
    <row r="89" spans="1:60" ht="36" customHeight="1">
      <c r="A89" s="136">
        <v>111001014729</v>
      </c>
      <c r="B89" s="137" t="s">
        <v>201</v>
      </c>
      <c r="C89" s="138" t="s">
        <v>81</v>
      </c>
      <c r="D89" s="139" t="s">
        <v>72</v>
      </c>
      <c r="I89" s="64" t="s">
        <v>622</v>
      </c>
      <c r="J89" s="64" t="s">
        <v>623</v>
      </c>
      <c r="K89" s="64" t="s">
        <v>624</v>
      </c>
      <c r="L89" s="64" t="s">
        <v>625</v>
      </c>
      <c r="M89" s="89"/>
      <c r="N89" s="89"/>
      <c r="O89" s="89"/>
      <c r="P89" s="89"/>
      <c r="Q89" s="78"/>
      <c r="R89" s="78"/>
      <c r="S89" s="78"/>
      <c r="T89" s="79"/>
      <c r="U89" s="66"/>
      <c r="V89" s="66"/>
      <c r="W89" s="66"/>
      <c r="X89" s="66"/>
      <c r="Y89" s="68"/>
      <c r="Z89" s="68"/>
      <c r="AA89" s="68"/>
      <c r="AB89" s="68"/>
      <c r="AC89" s="88" t="s">
        <v>658</v>
      </c>
      <c r="AD89" s="92" t="s">
        <v>659</v>
      </c>
      <c r="AE89" s="91" t="s">
        <v>775</v>
      </c>
      <c r="AF89" s="89" t="s">
        <v>614</v>
      </c>
      <c r="AG89" s="79"/>
      <c r="AH89" s="79"/>
      <c r="AI89" s="146" t="s">
        <v>600</v>
      </c>
      <c r="AJ89" s="103" t="s">
        <v>600</v>
      </c>
      <c r="AK89" s="97" t="s">
        <v>627</v>
      </c>
      <c r="AL89" s="99" t="s">
        <v>628</v>
      </c>
      <c r="AM89" s="97" t="s">
        <v>629</v>
      </c>
      <c r="AN89" s="98" t="s">
        <v>630</v>
      </c>
      <c r="AO89" s="68"/>
      <c r="AP89" s="68"/>
      <c r="AQ89" s="68"/>
      <c r="AR89" s="68"/>
      <c r="AS89" s="70"/>
      <c r="AT89" s="70"/>
      <c r="AU89" s="70"/>
      <c r="AV89" s="70"/>
      <c r="AW89" s="79"/>
      <c r="AX89" s="79"/>
      <c r="AY89" s="79"/>
      <c r="AZ89" s="79"/>
      <c r="BA89" s="70"/>
      <c r="BB89" s="70"/>
      <c r="BC89" s="70"/>
      <c r="BD89" s="70"/>
      <c r="BE89" s="100" t="s">
        <v>605</v>
      </c>
      <c r="BF89" s="100" t="s">
        <v>606</v>
      </c>
      <c r="BG89" s="101">
        <v>12</v>
      </c>
      <c r="BH89" s="100" t="s">
        <v>607</v>
      </c>
    </row>
    <row r="90" spans="1:60" ht="36" customHeight="1">
      <c r="A90" s="136">
        <v>111001014745</v>
      </c>
      <c r="B90" s="137" t="s">
        <v>202</v>
      </c>
      <c r="C90" s="138" t="s">
        <v>71</v>
      </c>
      <c r="D90" s="139" t="s">
        <v>72</v>
      </c>
      <c r="I90" s="64" t="s">
        <v>622</v>
      </c>
      <c r="J90" s="64" t="s">
        <v>623</v>
      </c>
      <c r="K90" s="64" t="s">
        <v>624</v>
      </c>
      <c r="L90" s="64" t="s">
        <v>625</v>
      </c>
      <c r="M90" s="89"/>
      <c r="N90" s="89"/>
      <c r="O90" s="89"/>
      <c r="P90" s="89"/>
      <c r="Q90" s="78"/>
      <c r="R90" s="78"/>
      <c r="S90" s="78"/>
      <c r="T90" s="79"/>
      <c r="U90" s="66"/>
      <c r="V90" s="66"/>
      <c r="W90" s="66"/>
      <c r="X90" s="66"/>
      <c r="Y90" s="68" t="s">
        <v>678</v>
      </c>
      <c r="Z90" s="68" t="s">
        <v>679</v>
      </c>
      <c r="AA90" s="68" t="s">
        <v>680</v>
      </c>
      <c r="AB90" s="68" t="s">
        <v>681</v>
      </c>
      <c r="AC90" s="74"/>
      <c r="AD90" s="74"/>
      <c r="AE90" s="74"/>
      <c r="AF90" s="74"/>
      <c r="AG90" s="79"/>
      <c r="AH90" s="79"/>
      <c r="AI90" s="146" t="s">
        <v>600</v>
      </c>
      <c r="AJ90" s="103" t="s">
        <v>600</v>
      </c>
      <c r="AK90" s="142"/>
      <c r="AL90" s="142"/>
      <c r="AM90" s="142"/>
      <c r="AN90" s="142"/>
      <c r="AO90" s="72" t="s">
        <v>639</v>
      </c>
      <c r="AP90" s="73" t="s">
        <v>640</v>
      </c>
      <c r="AQ90" s="73" t="s">
        <v>598</v>
      </c>
      <c r="AR90" s="73" t="s">
        <v>634</v>
      </c>
      <c r="AS90" s="73"/>
      <c r="AT90" s="70"/>
      <c r="AU90" s="70"/>
      <c r="AV90" s="70"/>
      <c r="AW90" s="79"/>
      <c r="AX90" s="79"/>
      <c r="AY90" s="79"/>
      <c r="AZ90" s="79"/>
      <c r="BA90" s="70"/>
      <c r="BB90" s="70"/>
      <c r="BC90" s="70"/>
      <c r="BD90" s="70"/>
      <c r="BE90" s="100" t="s">
        <v>605</v>
      </c>
      <c r="BF90" s="100" t="s">
        <v>606</v>
      </c>
      <c r="BG90" s="101">
        <v>1</v>
      </c>
      <c r="BH90" s="100" t="s">
        <v>607</v>
      </c>
    </row>
    <row r="91" spans="1:60" ht="36" customHeight="1">
      <c r="A91" s="136">
        <v>111001014826</v>
      </c>
      <c r="B91" s="137" t="s">
        <v>203</v>
      </c>
      <c r="C91" s="138" t="s">
        <v>71</v>
      </c>
      <c r="D91" s="139" t="s">
        <v>72</v>
      </c>
      <c r="I91" s="155"/>
      <c r="J91" s="155"/>
      <c r="K91" s="155"/>
      <c r="L91" s="166"/>
      <c r="M91" s="89"/>
      <c r="N91" s="89"/>
      <c r="O91" s="89"/>
      <c r="P91" s="89"/>
      <c r="Q91" s="78"/>
      <c r="R91" s="78"/>
      <c r="S91" s="78"/>
      <c r="T91" s="79"/>
      <c r="U91" s="66"/>
      <c r="V91" s="66"/>
      <c r="W91" s="66"/>
      <c r="X91" s="66"/>
      <c r="Y91" s="68" t="s">
        <v>678</v>
      </c>
      <c r="Z91" s="68" t="s">
        <v>679</v>
      </c>
      <c r="AA91" s="68" t="s">
        <v>680</v>
      </c>
      <c r="AB91" s="68" t="s">
        <v>681</v>
      </c>
      <c r="AC91" s="74"/>
      <c r="AD91" s="74"/>
      <c r="AE91" s="74"/>
      <c r="AF91" s="74"/>
      <c r="AG91" s="65" t="s">
        <v>618</v>
      </c>
      <c r="AH91" s="65" t="s">
        <v>619</v>
      </c>
      <c r="AI91" s="150" t="s">
        <v>704</v>
      </c>
      <c r="AJ91" s="102" t="s">
        <v>621</v>
      </c>
      <c r="AK91" s="142"/>
      <c r="AL91" s="142"/>
      <c r="AM91" s="142"/>
      <c r="AN91" s="142"/>
      <c r="AO91" s="86" t="s">
        <v>645</v>
      </c>
      <c r="AP91" s="87" t="s">
        <v>646</v>
      </c>
      <c r="AQ91" s="87" t="s">
        <v>654</v>
      </c>
      <c r="AR91" s="87" t="s">
        <v>604</v>
      </c>
      <c r="AS91" s="70"/>
      <c r="AT91" s="70"/>
      <c r="AU91" s="70"/>
      <c r="AV91" s="70"/>
      <c r="AW91" s="79"/>
      <c r="AX91" s="79"/>
      <c r="AY91" s="79"/>
      <c r="AZ91" s="79"/>
      <c r="BA91" s="70"/>
      <c r="BB91" s="70"/>
      <c r="BC91" s="70"/>
      <c r="BD91" s="70"/>
      <c r="BE91" s="100" t="s">
        <v>605</v>
      </c>
      <c r="BF91" s="100" t="s">
        <v>606</v>
      </c>
      <c r="BG91" s="101">
        <v>1</v>
      </c>
      <c r="BH91" s="100" t="s">
        <v>607</v>
      </c>
    </row>
    <row r="92" spans="1:60" ht="36" customHeight="1">
      <c r="A92" s="136">
        <v>111001014869</v>
      </c>
      <c r="B92" s="137" t="s">
        <v>204</v>
      </c>
      <c r="C92" s="138" t="s">
        <v>71</v>
      </c>
      <c r="D92" s="139" t="s">
        <v>72</v>
      </c>
      <c r="I92" s="64" t="s">
        <v>622</v>
      </c>
      <c r="J92" s="64" t="s">
        <v>623</v>
      </c>
      <c r="K92" s="64" t="s">
        <v>624</v>
      </c>
      <c r="L92" s="64" t="s">
        <v>625</v>
      </c>
      <c r="M92" s="89"/>
      <c r="N92" s="89"/>
      <c r="O92" s="89"/>
      <c r="P92" s="89"/>
      <c r="Q92" s="78"/>
      <c r="R92" s="78"/>
      <c r="S92" s="78"/>
      <c r="T92" s="79"/>
      <c r="U92" s="66" t="s">
        <v>596</v>
      </c>
      <c r="V92" s="66" t="s">
        <v>597</v>
      </c>
      <c r="W92" s="66" t="s">
        <v>598</v>
      </c>
      <c r="X92" s="66" t="s">
        <v>599</v>
      </c>
      <c r="Y92" s="68" t="s">
        <v>678</v>
      </c>
      <c r="Z92" s="68" t="s">
        <v>679</v>
      </c>
      <c r="AA92" s="68" t="s">
        <v>680</v>
      </c>
      <c r="AB92" s="68" t="s">
        <v>681</v>
      </c>
      <c r="AC92" s="74"/>
      <c r="AD92" s="74"/>
      <c r="AE92" s="74"/>
      <c r="AF92" s="74"/>
      <c r="AG92" s="79"/>
      <c r="AH92" s="79"/>
      <c r="AI92" s="146" t="s">
        <v>600</v>
      </c>
      <c r="AJ92" s="103" t="s">
        <v>600</v>
      </c>
      <c r="AK92" s="142"/>
      <c r="AL92" s="142"/>
      <c r="AM92" s="142"/>
      <c r="AN92" s="142"/>
      <c r="AO92" s="68"/>
      <c r="AP92" s="68"/>
      <c r="AQ92" s="68"/>
      <c r="AR92" s="68"/>
      <c r="AS92" s="70"/>
      <c r="AT92" s="70"/>
      <c r="AU92" s="70"/>
      <c r="AV92" s="70"/>
      <c r="AW92" s="79"/>
      <c r="AX92" s="79"/>
      <c r="AY92" s="79"/>
      <c r="AZ92" s="79"/>
      <c r="BA92" s="70"/>
      <c r="BB92" s="70"/>
      <c r="BC92" s="70"/>
      <c r="BD92" s="70"/>
      <c r="BE92" s="100" t="s">
        <v>605</v>
      </c>
      <c r="BF92" s="100" t="s">
        <v>606</v>
      </c>
      <c r="BG92" s="101">
        <v>1</v>
      </c>
      <c r="BH92" s="100" t="s">
        <v>607</v>
      </c>
    </row>
    <row r="93" spans="1:60" ht="36" customHeight="1">
      <c r="A93" s="136">
        <v>111001014885</v>
      </c>
      <c r="B93" s="137" t="s">
        <v>205</v>
      </c>
      <c r="C93" s="138" t="s">
        <v>81</v>
      </c>
      <c r="D93" s="139" t="s">
        <v>72</v>
      </c>
      <c r="I93" s="64" t="s">
        <v>622</v>
      </c>
      <c r="J93" s="64" t="s">
        <v>623</v>
      </c>
      <c r="K93" s="64" t="s">
        <v>624</v>
      </c>
      <c r="L93" s="64" t="s">
        <v>625</v>
      </c>
      <c r="M93" s="89"/>
      <c r="N93" s="89"/>
      <c r="O93" s="89"/>
      <c r="P93" s="89"/>
      <c r="Q93" s="78"/>
      <c r="R93" s="78"/>
      <c r="S93" s="78"/>
      <c r="T93" s="79"/>
      <c r="U93" s="66"/>
      <c r="V93" s="66"/>
      <c r="W93" s="66"/>
      <c r="X93" s="66"/>
      <c r="Y93" s="68"/>
      <c r="Z93" s="68"/>
      <c r="AA93" s="68"/>
      <c r="AB93" s="68"/>
      <c r="AC93" s="74"/>
      <c r="AD93" s="74"/>
      <c r="AE93" s="74"/>
      <c r="AF93" s="74"/>
      <c r="AG93" s="79"/>
      <c r="AH93" s="79"/>
      <c r="AI93" s="146" t="s">
        <v>600</v>
      </c>
      <c r="AJ93" s="103" t="s">
        <v>600</v>
      </c>
      <c r="AK93" s="97" t="s">
        <v>627</v>
      </c>
      <c r="AL93" s="98" t="s">
        <v>628</v>
      </c>
      <c r="AM93" s="98" t="s">
        <v>629</v>
      </c>
      <c r="AN93" s="98" t="s">
        <v>630</v>
      </c>
      <c r="AO93" s="86" t="s">
        <v>645</v>
      </c>
      <c r="AP93" s="87" t="s">
        <v>646</v>
      </c>
      <c r="AQ93" s="87" t="s">
        <v>654</v>
      </c>
      <c r="AR93" s="87" t="s">
        <v>604</v>
      </c>
      <c r="AS93" s="70"/>
      <c r="AT93" s="70"/>
      <c r="AU93" s="70"/>
      <c r="AV93" s="70"/>
      <c r="AW93" s="79"/>
      <c r="AX93" s="79"/>
      <c r="AY93" s="79"/>
      <c r="AZ93" s="79"/>
      <c r="BA93" s="70"/>
      <c r="BB93" s="70"/>
      <c r="BC93" s="70"/>
      <c r="BD93" s="70"/>
      <c r="BE93" s="100" t="s">
        <v>605</v>
      </c>
      <c r="BF93" s="100" t="s">
        <v>606</v>
      </c>
      <c r="BG93" s="101">
        <v>3</v>
      </c>
      <c r="BH93" s="100" t="s">
        <v>607</v>
      </c>
    </row>
    <row r="94" spans="1:60" ht="36" customHeight="1">
      <c r="A94" s="136">
        <v>111001011819</v>
      </c>
      <c r="B94" s="137" t="s">
        <v>142</v>
      </c>
      <c r="C94" s="138" t="s">
        <v>81</v>
      </c>
      <c r="D94" s="139" t="s">
        <v>130</v>
      </c>
      <c r="I94" s="64" t="s">
        <v>796</v>
      </c>
      <c r="J94" s="64" t="s">
        <v>656</v>
      </c>
      <c r="K94" s="64" t="s">
        <v>657</v>
      </c>
      <c r="L94" s="64" t="s">
        <v>625</v>
      </c>
      <c r="M94" s="104" t="s">
        <v>608</v>
      </c>
      <c r="N94" s="104" t="s">
        <v>609</v>
      </c>
      <c r="O94" s="104">
        <v>3</v>
      </c>
      <c r="P94" s="104">
        <v>9</v>
      </c>
      <c r="Q94" s="78"/>
      <c r="R94" s="78"/>
      <c r="S94" s="78"/>
      <c r="T94" s="79"/>
      <c r="U94" s="66"/>
      <c r="V94" s="66"/>
      <c r="W94" s="66"/>
      <c r="X94" s="66"/>
      <c r="Y94" s="68"/>
      <c r="Z94" s="68"/>
      <c r="AA94" s="68"/>
      <c r="AB94" s="68"/>
      <c r="AC94" s="74"/>
      <c r="AD94" s="74"/>
      <c r="AE94" s="74"/>
      <c r="AF94" s="74"/>
      <c r="AG94" s="79"/>
      <c r="AH94" s="79"/>
      <c r="AI94" s="146" t="s">
        <v>600</v>
      </c>
      <c r="AJ94" s="103" t="s">
        <v>600</v>
      </c>
      <c r="AK94" s="142"/>
      <c r="AL94" s="142"/>
      <c r="AM94" s="142"/>
      <c r="AN94" s="142"/>
      <c r="AO94" s="68"/>
      <c r="AP94" s="68"/>
      <c r="AQ94" s="68"/>
      <c r="AR94" s="68"/>
      <c r="AS94" s="84">
        <v>46238</v>
      </c>
      <c r="AT94" s="85" t="s">
        <v>685</v>
      </c>
      <c r="AU94" s="70">
        <v>1</v>
      </c>
      <c r="AV94" s="85" t="s">
        <v>692</v>
      </c>
      <c r="AW94" s="79"/>
      <c r="AX94" s="78"/>
      <c r="AY94" s="78"/>
      <c r="AZ94" s="78"/>
      <c r="BA94" s="70" t="s">
        <v>727</v>
      </c>
      <c r="BB94" s="70" t="s">
        <v>728</v>
      </c>
      <c r="BC94" s="70" t="s">
        <v>797</v>
      </c>
      <c r="BD94" s="70" t="s">
        <v>730</v>
      </c>
      <c r="BE94" s="100" t="s">
        <v>677</v>
      </c>
      <c r="BF94" s="100" t="s">
        <v>606</v>
      </c>
      <c r="BG94" s="101">
        <v>2</v>
      </c>
      <c r="BH94" s="100" t="s">
        <v>607</v>
      </c>
    </row>
    <row r="95" spans="1:60" ht="36" customHeight="1">
      <c r="A95" s="136">
        <v>111001014974</v>
      </c>
      <c r="B95" s="137" t="s">
        <v>207</v>
      </c>
      <c r="C95" s="138" t="s">
        <v>71</v>
      </c>
      <c r="D95" s="139" t="s">
        <v>82</v>
      </c>
      <c r="I95" s="64" t="s">
        <v>622</v>
      </c>
      <c r="J95" s="64" t="s">
        <v>623</v>
      </c>
      <c r="K95" s="64" t="s">
        <v>624</v>
      </c>
      <c r="L95" s="64" t="s">
        <v>625</v>
      </c>
      <c r="M95" s="89"/>
      <c r="N95" s="89"/>
      <c r="O95" s="89"/>
      <c r="P95" s="89"/>
      <c r="Q95" s="78" t="s">
        <v>596</v>
      </c>
      <c r="R95" s="80" t="s">
        <v>615</v>
      </c>
      <c r="S95" s="78" t="s">
        <v>733</v>
      </c>
      <c r="T95" s="79" t="s">
        <v>617</v>
      </c>
      <c r="U95" s="66"/>
      <c r="V95" s="66"/>
      <c r="W95" s="66"/>
      <c r="X95" s="66"/>
      <c r="Y95" s="68"/>
      <c r="Z95" s="68"/>
      <c r="AA95" s="68"/>
      <c r="AB95" s="68"/>
      <c r="AC95" s="88" t="s">
        <v>658</v>
      </c>
      <c r="AD95" s="92" t="s">
        <v>659</v>
      </c>
      <c r="AE95" s="91" t="s">
        <v>739</v>
      </c>
      <c r="AF95" s="89" t="s">
        <v>614</v>
      </c>
      <c r="AG95" s="79"/>
      <c r="AH95" s="79"/>
      <c r="AI95" s="146" t="s">
        <v>600</v>
      </c>
      <c r="AJ95" s="103" t="s">
        <v>600</v>
      </c>
      <c r="AK95" s="142"/>
      <c r="AL95" s="142"/>
      <c r="AM95" s="142"/>
      <c r="AN95" s="142"/>
      <c r="AO95" s="72" t="s">
        <v>639</v>
      </c>
      <c r="AP95" s="73" t="s">
        <v>640</v>
      </c>
      <c r="AQ95" s="73" t="s">
        <v>662</v>
      </c>
      <c r="AR95" s="73" t="s">
        <v>663</v>
      </c>
      <c r="AS95" s="70"/>
      <c r="AT95" s="70"/>
      <c r="AU95" s="70"/>
      <c r="AV95" s="70"/>
      <c r="AW95" s="79"/>
      <c r="AX95" s="79"/>
      <c r="AY95" s="79"/>
      <c r="AZ95" s="79"/>
      <c r="BA95" s="70"/>
      <c r="BB95" s="70"/>
      <c r="BC95" s="70"/>
      <c r="BD95" s="70"/>
      <c r="BE95" s="100" t="s">
        <v>605</v>
      </c>
      <c r="BF95" s="100" t="s">
        <v>606</v>
      </c>
      <c r="BG95" s="101">
        <v>4</v>
      </c>
      <c r="BH95" s="100" t="s">
        <v>607</v>
      </c>
    </row>
    <row r="96" spans="1:60" ht="36" customHeight="1">
      <c r="A96" s="136">
        <v>111001012611</v>
      </c>
      <c r="B96" s="137" t="s">
        <v>164</v>
      </c>
      <c r="C96" s="138" t="s">
        <v>81</v>
      </c>
      <c r="D96" s="139" t="s">
        <v>130</v>
      </c>
      <c r="I96" s="152"/>
      <c r="J96" s="152"/>
      <c r="K96" s="152"/>
      <c r="L96" s="153"/>
      <c r="M96" s="89"/>
      <c r="N96" s="89"/>
      <c r="O96" s="89"/>
      <c r="P96" s="89"/>
      <c r="Q96" s="78"/>
      <c r="R96" s="78"/>
      <c r="S96" s="78"/>
      <c r="T96" s="79"/>
      <c r="U96" s="66" t="s">
        <v>596</v>
      </c>
      <c r="V96" s="66" t="s">
        <v>597</v>
      </c>
      <c r="W96" s="66" t="s">
        <v>598</v>
      </c>
      <c r="X96" s="66" t="s">
        <v>599</v>
      </c>
      <c r="Y96" s="68"/>
      <c r="Z96" s="68"/>
      <c r="AA96" s="68"/>
      <c r="AB96" s="68"/>
      <c r="AC96" s="74"/>
      <c r="AD96" s="74"/>
      <c r="AE96" s="74"/>
      <c r="AF96" s="74"/>
      <c r="AG96" s="65" t="s">
        <v>618</v>
      </c>
      <c r="AH96" s="65" t="s">
        <v>619</v>
      </c>
      <c r="AI96" s="150" t="s">
        <v>791</v>
      </c>
      <c r="AJ96" s="102" t="s">
        <v>621</v>
      </c>
      <c r="AK96" s="142"/>
      <c r="AL96" s="142"/>
      <c r="AM96" s="142"/>
      <c r="AN96" s="142"/>
      <c r="AO96" s="86" t="s">
        <v>645</v>
      </c>
      <c r="AP96" s="87" t="s">
        <v>646</v>
      </c>
      <c r="AQ96" s="87" t="s">
        <v>654</v>
      </c>
      <c r="AR96" s="87" t="s">
        <v>604</v>
      </c>
      <c r="AS96" s="70"/>
      <c r="AT96" s="70"/>
      <c r="AU96" s="70"/>
      <c r="AV96" s="70"/>
      <c r="AW96" s="79"/>
      <c r="AX96" s="79"/>
      <c r="AY96" s="79"/>
      <c r="AZ96" s="79"/>
      <c r="BA96" s="70"/>
      <c r="BB96" s="70"/>
      <c r="BC96" s="70"/>
      <c r="BD96" s="70"/>
      <c r="BE96" s="100" t="s">
        <v>677</v>
      </c>
      <c r="BF96" s="100" t="s">
        <v>606</v>
      </c>
      <c r="BG96" s="101">
        <v>2</v>
      </c>
      <c r="BH96" s="100" t="s">
        <v>607</v>
      </c>
    </row>
    <row r="97" spans="1:60" ht="36" customHeight="1">
      <c r="A97" s="136">
        <v>111001801071</v>
      </c>
      <c r="B97" s="137" t="s">
        <v>416</v>
      </c>
      <c r="C97" s="138" t="s">
        <v>71</v>
      </c>
      <c r="D97" s="139" t="s">
        <v>88</v>
      </c>
      <c r="I97" s="74"/>
      <c r="J97" s="74"/>
      <c r="K97" s="74"/>
      <c r="L97" s="74"/>
      <c r="M97" s="89"/>
      <c r="N97" s="89"/>
      <c r="O97" s="89"/>
      <c r="P97" s="89"/>
      <c r="Q97" s="78"/>
      <c r="R97" s="78"/>
      <c r="S97" s="78"/>
      <c r="T97" s="79"/>
      <c r="U97" s="66" t="s">
        <v>596</v>
      </c>
      <c r="V97" s="66" t="s">
        <v>597</v>
      </c>
      <c r="W97" s="66" t="s">
        <v>598</v>
      </c>
      <c r="X97" s="66" t="s">
        <v>599</v>
      </c>
      <c r="Y97" s="68"/>
      <c r="Z97" s="68"/>
      <c r="AA97" s="68"/>
      <c r="AB97" s="68"/>
      <c r="AC97" s="74"/>
      <c r="AD97" s="74"/>
      <c r="AE97" s="74"/>
      <c r="AF97" s="74"/>
      <c r="AG97" s="65" t="s">
        <v>618</v>
      </c>
      <c r="AH97" s="65" t="s">
        <v>619</v>
      </c>
      <c r="AI97" s="150" t="s">
        <v>755</v>
      </c>
      <c r="AJ97" s="102" t="s">
        <v>621</v>
      </c>
      <c r="AK97" s="97" t="s">
        <v>627</v>
      </c>
      <c r="AL97" s="97" t="s">
        <v>628</v>
      </c>
      <c r="AM97" s="97" t="s">
        <v>629</v>
      </c>
      <c r="AN97" s="97" t="s">
        <v>630</v>
      </c>
      <c r="AO97" s="72" t="s">
        <v>631</v>
      </c>
      <c r="AP97" s="73" t="s">
        <v>632</v>
      </c>
      <c r="AQ97" s="73" t="s">
        <v>798</v>
      </c>
      <c r="AR97" s="73" t="s">
        <v>634</v>
      </c>
      <c r="AS97" s="70"/>
      <c r="AT97" s="70"/>
      <c r="AU97" s="70"/>
      <c r="AV97" s="70"/>
      <c r="AW97" s="79"/>
      <c r="AX97" s="79"/>
      <c r="AY97" s="79"/>
      <c r="AZ97" s="79"/>
      <c r="BA97" s="70"/>
      <c r="BB97" s="70"/>
      <c r="BC97" s="70"/>
      <c r="BD97" s="70"/>
      <c r="BE97" s="100" t="s">
        <v>605</v>
      </c>
      <c r="BF97" s="100" t="s">
        <v>606</v>
      </c>
      <c r="BG97" s="101">
        <v>2</v>
      </c>
      <c r="BH97" s="100" t="s">
        <v>607</v>
      </c>
    </row>
    <row r="98" spans="1:60" ht="36" customHeight="1">
      <c r="A98" s="136">
        <v>111001015598</v>
      </c>
      <c r="B98" s="181" t="s">
        <v>210</v>
      </c>
      <c r="C98" s="138" t="s">
        <v>81</v>
      </c>
      <c r="D98" s="139" t="s">
        <v>82</v>
      </c>
      <c r="I98" s="64" t="s">
        <v>622</v>
      </c>
      <c r="J98" s="64" t="s">
        <v>623</v>
      </c>
      <c r="K98" s="64" t="s">
        <v>624</v>
      </c>
      <c r="L98" s="64" t="s">
        <v>625</v>
      </c>
      <c r="M98" s="89"/>
      <c r="N98" s="89"/>
      <c r="O98" s="89"/>
      <c r="P98" s="89"/>
      <c r="Q98" s="78" t="s">
        <v>596</v>
      </c>
      <c r="R98" s="80" t="s">
        <v>615</v>
      </c>
      <c r="S98" s="78" t="s">
        <v>789</v>
      </c>
      <c r="T98" s="79" t="s">
        <v>617</v>
      </c>
      <c r="U98" s="66"/>
      <c r="V98" s="66"/>
      <c r="W98" s="66"/>
      <c r="X98" s="66"/>
      <c r="Y98" s="68"/>
      <c r="Z98" s="68"/>
      <c r="AA98" s="68"/>
      <c r="AB98" s="68"/>
      <c r="AC98" s="74"/>
      <c r="AD98" s="74"/>
      <c r="AE98" s="74"/>
      <c r="AF98" s="74"/>
      <c r="AG98" s="79"/>
      <c r="AH98" s="79"/>
      <c r="AI98" s="146" t="s">
        <v>600</v>
      </c>
      <c r="AJ98" s="103" t="s">
        <v>600</v>
      </c>
      <c r="AK98" s="97" t="s">
        <v>627</v>
      </c>
      <c r="AL98" s="99" t="s">
        <v>628</v>
      </c>
      <c r="AM98" s="97" t="s">
        <v>629</v>
      </c>
      <c r="AN98" s="98" t="s">
        <v>630</v>
      </c>
      <c r="AO98" s="68"/>
      <c r="AP98" s="68"/>
      <c r="AQ98" s="68"/>
      <c r="AR98" s="68"/>
      <c r="AS98" s="70"/>
      <c r="AT98" s="70"/>
      <c r="AU98" s="70"/>
      <c r="AV98" s="70"/>
      <c r="AW98" s="77" t="s">
        <v>641</v>
      </c>
      <c r="AX98" s="77" t="s">
        <v>642</v>
      </c>
      <c r="AY98" s="77">
        <v>20</v>
      </c>
      <c r="AZ98" s="77" t="s">
        <v>643</v>
      </c>
      <c r="BA98" s="70"/>
      <c r="BB98" s="70"/>
      <c r="BC98" s="70"/>
      <c r="BD98" s="70"/>
      <c r="BE98" s="100" t="s">
        <v>605</v>
      </c>
      <c r="BF98" s="100" t="s">
        <v>606</v>
      </c>
      <c r="BG98" s="101">
        <v>4</v>
      </c>
      <c r="BH98" s="100" t="s">
        <v>607</v>
      </c>
    </row>
    <row r="99" spans="1:60" ht="36" customHeight="1">
      <c r="A99" s="136">
        <v>111001015601</v>
      </c>
      <c r="B99" s="137" t="s">
        <v>211</v>
      </c>
      <c r="C99" s="138" t="s">
        <v>71</v>
      </c>
      <c r="D99" s="139" t="s">
        <v>82</v>
      </c>
      <c r="I99" s="155"/>
      <c r="J99" s="155"/>
      <c r="K99" s="155"/>
      <c r="L99" s="166"/>
      <c r="M99" s="89"/>
      <c r="N99" s="89"/>
      <c r="O99" s="89"/>
      <c r="P99" s="89"/>
      <c r="Q99" s="78"/>
      <c r="R99" s="78"/>
      <c r="S99" s="78"/>
      <c r="T99" s="79"/>
      <c r="U99" s="66"/>
      <c r="V99" s="66"/>
      <c r="W99" s="66"/>
      <c r="X99" s="66"/>
      <c r="Y99" s="68"/>
      <c r="Z99" s="68"/>
      <c r="AA99" s="68"/>
      <c r="AB99" s="68"/>
      <c r="AC99" s="74"/>
      <c r="AD99" s="74"/>
      <c r="AE99" s="74"/>
      <c r="AF99" s="74"/>
      <c r="AG99" s="65" t="s">
        <v>618</v>
      </c>
      <c r="AH99" s="65" t="s">
        <v>619</v>
      </c>
      <c r="AI99" s="150" t="s">
        <v>620</v>
      </c>
      <c r="AJ99" s="102" t="s">
        <v>621</v>
      </c>
      <c r="AK99" s="142"/>
      <c r="AL99" s="142"/>
      <c r="AM99" s="142"/>
      <c r="AN99" s="142"/>
      <c r="AO99" s="72" t="s">
        <v>639</v>
      </c>
      <c r="AP99" s="73" t="s">
        <v>640</v>
      </c>
      <c r="AQ99" s="73" t="s">
        <v>662</v>
      </c>
      <c r="AR99" s="73" t="s">
        <v>663</v>
      </c>
      <c r="AS99" s="70"/>
      <c r="AT99" s="70"/>
      <c r="AU99" s="70"/>
      <c r="AV99" s="70"/>
      <c r="AW99" s="79"/>
      <c r="AX99" s="79"/>
      <c r="AY99" s="79"/>
      <c r="AZ99" s="79"/>
      <c r="BA99" s="70"/>
      <c r="BB99" s="70"/>
      <c r="BC99" s="70"/>
      <c r="BD99" s="70"/>
      <c r="BE99" s="100" t="s">
        <v>605</v>
      </c>
      <c r="BF99" s="100" t="s">
        <v>606</v>
      </c>
      <c r="BG99" s="101">
        <v>3</v>
      </c>
      <c r="BH99" s="100" t="s">
        <v>607</v>
      </c>
    </row>
    <row r="100" spans="1:60" ht="36" customHeight="1">
      <c r="A100" s="136">
        <v>111001012815</v>
      </c>
      <c r="B100" s="137" t="s">
        <v>165</v>
      </c>
      <c r="C100" s="138" t="s">
        <v>71</v>
      </c>
      <c r="D100" s="139" t="s">
        <v>130</v>
      </c>
      <c r="E100" s="75" t="s">
        <v>765</v>
      </c>
      <c r="F100" s="75" t="s">
        <v>736</v>
      </c>
      <c r="G100" s="95" t="s">
        <v>799</v>
      </c>
      <c r="H100" s="167" t="s">
        <v>738</v>
      </c>
      <c r="I100" s="152"/>
      <c r="J100" s="152"/>
      <c r="K100" s="152"/>
      <c r="L100" s="153"/>
      <c r="M100" s="104" t="s">
        <v>648</v>
      </c>
      <c r="N100" s="104" t="s">
        <v>760</v>
      </c>
      <c r="O100" s="104">
        <v>2</v>
      </c>
      <c r="P100" s="89" t="s">
        <v>709</v>
      </c>
      <c r="Q100" s="78"/>
      <c r="R100" s="78"/>
      <c r="S100" s="78"/>
      <c r="T100" s="79"/>
      <c r="U100" s="66" t="s">
        <v>596</v>
      </c>
      <c r="V100" s="66" t="s">
        <v>597</v>
      </c>
      <c r="W100" s="66" t="s">
        <v>598</v>
      </c>
      <c r="X100" s="66" t="s">
        <v>599</v>
      </c>
      <c r="Y100" s="68"/>
      <c r="Z100" s="68"/>
      <c r="AA100" s="68"/>
      <c r="AB100" s="68"/>
      <c r="AC100" s="74"/>
      <c r="AD100" s="74"/>
      <c r="AE100" s="74"/>
      <c r="AF100" s="74"/>
      <c r="AG100" s="79"/>
      <c r="AH100" s="79"/>
      <c r="AI100" s="146" t="s">
        <v>600</v>
      </c>
      <c r="AJ100" s="103" t="s">
        <v>600</v>
      </c>
      <c r="AK100" s="142"/>
      <c r="AL100" s="163"/>
      <c r="AM100" s="163"/>
      <c r="AN100" s="163"/>
      <c r="AO100" s="72" t="s">
        <v>631</v>
      </c>
      <c r="AP100" s="72" t="s">
        <v>632</v>
      </c>
      <c r="AQ100" s="72" t="s">
        <v>676</v>
      </c>
      <c r="AR100" s="161" t="s">
        <v>634</v>
      </c>
      <c r="AS100" s="70"/>
      <c r="AT100" s="70"/>
      <c r="AU100" s="70"/>
      <c r="AV100" s="70"/>
      <c r="AW100" s="76" t="s">
        <v>641</v>
      </c>
      <c r="AX100" s="76" t="s">
        <v>784</v>
      </c>
      <c r="AY100" s="76">
        <v>12</v>
      </c>
      <c r="AZ100" s="76" t="s">
        <v>643</v>
      </c>
      <c r="BA100" s="70"/>
      <c r="BB100" s="70"/>
      <c r="BC100" s="70"/>
      <c r="BD100" s="70"/>
      <c r="BE100" s="100" t="s">
        <v>677</v>
      </c>
      <c r="BF100" s="100" t="s">
        <v>606</v>
      </c>
      <c r="BG100" s="101">
        <v>2</v>
      </c>
      <c r="BH100" s="100" t="s">
        <v>607</v>
      </c>
    </row>
    <row r="101" spans="1:60" ht="36" customHeight="1">
      <c r="A101" s="136">
        <v>111001015776</v>
      </c>
      <c r="B101" s="137" t="s">
        <v>213</v>
      </c>
      <c r="C101" s="138" t="s">
        <v>71</v>
      </c>
      <c r="D101" s="139" t="s">
        <v>101</v>
      </c>
      <c r="I101" s="155"/>
      <c r="J101" s="155"/>
      <c r="K101" s="155"/>
      <c r="L101" s="166"/>
      <c r="M101" s="182"/>
      <c r="N101" s="89"/>
      <c r="O101" s="89"/>
      <c r="P101" s="89"/>
      <c r="Q101" s="78" t="s">
        <v>596</v>
      </c>
      <c r="R101" s="80" t="s">
        <v>615</v>
      </c>
      <c r="S101" s="78" t="s">
        <v>742</v>
      </c>
      <c r="T101" s="79" t="s">
        <v>617</v>
      </c>
      <c r="U101" s="66"/>
      <c r="V101" s="66"/>
      <c r="W101" s="66"/>
      <c r="X101" s="66"/>
      <c r="Y101" s="68"/>
      <c r="Z101" s="68"/>
      <c r="AA101" s="68"/>
      <c r="AB101" s="68"/>
      <c r="AC101" s="74"/>
      <c r="AD101" s="74"/>
      <c r="AE101" s="74"/>
      <c r="AF101" s="74"/>
      <c r="AG101" s="79"/>
      <c r="AH101" s="79"/>
      <c r="AI101" s="146" t="s">
        <v>600</v>
      </c>
      <c r="AJ101" s="103" t="s">
        <v>600</v>
      </c>
      <c r="AK101" s="142"/>
      <c r="AL101" s="142"/>
      <c r="AM101" s="142"/>
      <c r="AN101" s="142"/>
      <c r="AO101" s="72" t="s">
        <v>639</v>
      </c>
      <c r="AP101" s="73" t="s">
        <v>640</v>
      </c>
      <c r="AQ101" s="73" t="s">
        <v>662</v>
      </c>
      <c r="AR101" s="73" t="s">
        <v>663</v>
      </c>
      <c r="AS101" s="70"/>
      <c r="AT101" s="70"/>
      <c r="AU101" s="70"/>
      <c r="AV101" s="70"/>
      <c r="AW101" s="79"/>
      <c r="AX101" s="79"/>
      <c r="AY101" s="79"/>
      <c r="AZ101" s="79"/>
      <c r="BA101" s="70" t="s">
        <v>800</v>
      </c>
      <c r="BB101" s="70" t="s">
        <v>801</v>
      </c>
      <c r="BC101" s="70" t="s">
        <v>802</v>
      </c>
      <c r="BD101" s="70" t="s">
        <v>803</v>
      </c>
      <c r="BE101" s="100" t="s">
        <v>605</v>
      </c>
      <c r="BF101" s="100" t="s">
        <v>606</v>
      </c>
      <c r="BG101" s="101">
        <v>2</v>
      </c>
      <c r="BH101" s="100" t="s">
        <v>607</v>
      </c>
    </row>
    <row r="102" spans="1:60" ht="36" customHeight="1">
      <c r="A102" s="136">
        <v>111001017795</v>
      </c>
      <c r="B102" s="137" t="s">
        <v>229</v>
      </c>
      <c r="C102" s="138" t="s">
        <v>71</v>
      </c>
      <c r="D102" s="139" t="s">
        <v>88</v>
      </c>
      <c r="I102" s="155"/>
      <c r="J102" s="155"/>
      <c r="K102" s="155"/>
      <c r="L102" s="156"/>
      <c r="M102" s="91"/>
      <c r="N102" s="89"/>
      <c r="O102" s="89"/>
      <c r="P102" s="89"/>
      <c r="Q102" s="78" t="s">
        <v>596</v>
      </c>
      <c r="R102" s="80" t="s">
        <v>615</v>
      </c>
      <c r="S102" s="78" t="s">
        <v>741</v>
      </c>
      <c r="T102" s="79" t="s">
        <v>617</v>
      </c>
      <c r="U102" s="66" t="s">
        <v>804</v>
      </c>
      <c r="V102" s="66" t="s">
        <v>689</v>
      </c>
      <c r="W102" s="66" t="s">
        <v>598</v>
      </c>
      <c r="X102" s="66" t="s">
        <v>599</v>
      </c>
      <c r="Y102" s="68"/>
      <c r="Z102" s="68"/>
      <c r="AA102" s="68"/>
      <c r="AB102" s="68"/>
      <c r="AC102" s="74"/>
      <c r="AD102" s="74"/>
      <c r="AE102" s="74"/>
      <c r="AF102" s="74"/>
      <c r="AG102" s="79"/>
      <c r="AH102" s="79"/>
      <c r="AI102" s="146" t="s">
        <v>600</v>
      </c>
      <c r="AJ102" s="103" t="s">
        <v>600</v>
      </c>
      <c r="AK102" s="97" t="s">
        <v>627</v>
      </c>
      <c r="AL102" s="98" t="s">
        <v>628</v>
      </c>
      <c r="AM102" s="98" t="s">
        <v>629</v>
      </c>
      <c r="AN102" s="98" t="s">
        <v>630</v>
      </c>
      <c r="AO102" s="86" t="s">
        <v>645</v>
      </c>
      <c r="AP102" s="87" t="s">
        <v>646</v>
      </c>
      <c r="AQ102" s="87" t="s">
        <v>654</v>
      </c>
      <c r="AR102" s="87" t="s">
        <v>604</v>
      </c>
      <c r="AS102" s="70"/>
      <c r="AT102" s="70"/>
      <c r="AU102" s="70"/>
      <c r="AV102" s="70"/>
      <c r="AW102" s="79"/>
      <c r="AX102" s="79"/>
      <c r="AY102" s="79"/>
      <c r="AZ102" s="79"/>
      <c r="BA102" s="70"/>
      <c r="BB102" s="70"/>
      <c r="BC102" s="70"/>
      <c r="BD102" s="70"/>
      <c r="BE102" s="100" t="s">
        <v>605</v>
      </c>
      <c r="BF102" s="100" t="s">
        <v>606</v>
      </c>
      <c r="BG102" s="101">
        <v>2</v>
      </c>
      <c r="BH102" s="100" t="s">
        <v>607</v>
      </c>
    </row>
    <row r="103" spans="1:60" ht="36" customHeight="1">
      <c r="A103" s="136">
        <v>111001011070</v>
      </c>
      <c r="B103" s="137" t="s">
        <v>136</v>
      </c>
      <c r="C103" s="138" t="s">
        <v>81</v>
      </c>
      <c r="D103" s="139" t="s">
        <v>88</v>
      </c>
      <c r="I103" s="152"/>
      <c r="J103" s="152"/>
      <c r="K103" s="152"/>
      <c r="L103" s="153"/>
      <c r="M103" s="157"/>
      <c r="N103" s="89"/>
      <c r="O103" s="89"/>
      <c r="P103" s="89"/>
      <c r="Q103" s="78"/>
      <c r="R103" s="78"/>
      <c r="S103" s="78"/>
      <c r="T103" s="79"/>
      <c r="U103" s="66" t="s">
        <v>596</v>
      </c>
      <c r="V103" s="66" t="s">
        <v>597</v>
      </c>
      <c r="W103" s="66" t="s">
        <v>598</v>
      </c>
      <c r="X103" s="66" t="s">
        <v>599</v>
      </c>
      <c r="Y103" s="68"/>
      <c r="Z103" s="68"/>
      <c r="AA103" s="68"/>
      <c r="AB103" s="68"/>
      <c r="AC103" s="74"/>
      <c r="AD103" s="74"/>
      <c r="AE103" s="74"/>
      <c r="AF103" s="74"/>
      <c r="AG103" s="79"/>
      <c r="AH103" s="79"/>
      <c r="AI103" s="146" t="s">
        <v>600</v>
      </c>
      <c r="AJ103" s="103" t="s">
        <v>600</v>
      </c>
      <c r="AK103" s="142"/>
      <c r="AL103" s="142"/>
      <c r="AM103" s="142"/>
      <c r="AN103" s="142"/>
      <c r="AO103" s="72" t="s">
        <v>639</v>
      </c>
      <c r="AP103" s="73" t="s">
        <v>640</v>
      </c>
      <c r="AQ103" s="73" t="s">
        <v>598</v>
      </c>
      <c r="AR103" s="73" t="s">
        <v>634</v>
      </c>
      <c r="AS103" s="70"/>
      <c r="AT103" s="70"/>
      <c r="AU103" s="70"/>
      <c r="AV103" s="70"/>
      <c r="AW103" s="79"/>
      <c r="AX103" s="78"/>
      <c r="AY103" s="78"/>
      <c r="AZ103" s="78"/>
      <c r="BA103" s="70"/>
      <c r="BB103" s="70"/>
      <c r="BC103" s="70"/>
      <c r="BD103" s="70"/>
      <c r="BE103" s="100" t="s">
        <v>605</v>
      </c>
      <c r="BF103" s="100" t="s">
        <v>606</v>
      </c>
      <c r="BG103" s="101">
        <v>2</v>
      </c>
      <c r="BH103" s="100" t="s">
        <v>607</v>
      </c>
    </row>
    <row r="104" spans="1:60" ht="36" customHeight="1">
      <c r="A104" s="136">
        <v>111001018309</v>
      </c>
      <c r="B104" s="143" t="s">
        <v>233</v>
      </c>
      <c r="C104" s="138" t="s">
        <v>81</v>
      </c>
      <c r="D104" s="139" t="s">
        <v>147</v>
      </c>
      <c r="I104" s="64" t="s">
        <v>622</v>
      </c>
      <c r="J104" s="64" t="s">
        <v>623</v>
      </c>
      <c r="K104" s="64" t="s">
        <v>624</v>
      </c>
      <c r="L104" s="64" t="s">
        <v>625</v>
      </c>
      <c r="M104" s="89"/>
      <c r="N104" s="89"/>
      <c r="O104" s="89"/>
      <c r="P104" s="89"/>
      <c r="Q104" s="78"/>
      <c r="R104" s="78"/>
      <c r="S104" s="78"/>
      <c r="T104" s="79"/>
      <c r="U104" s="66"/>
      <c r="V104" s="66"/>
      <c r="W104" s="66"/>
      <c r="X104" s="66"/>
      <c r="Y104" s="68"/>
      <c r="Z104" s="68"/>
      <c r="AA104" s="68"/>
      <c r="AB104" s="68"/>
      <c r="AC104" s="74"/>
      <c r="AD104" s="74"/>
      <c r="AE104" s="74"/>
      <c r="AF104" s="74"/>
      <c r="AG104" s="79"/>
      <c r="AH104" s="79"/>
      <c r="AI104" s="146" t="s">
        <v>600</v>
      </c>
      <c r="AJ104" s="103" t="s">
        <v>600</v>
      </c>
      <c r="AK104" s="97" t="s">
        <v>627</v>
      </c>
      <c r="AL104" s="98" t="s">
        <v>628</v>
      </c>
      <c r="AM104" s="98" t="s">
        <v>629</v>
      </c>
      <c r="AN104" s="98" t="s">
        <v>630</v>
      </c>
      <c r="AO104" s="68"/>
      <c r="AP104" s="68"/>
      <c r="AQ104" s="68"/>
      <c r="AR104" s="68"/>
      <c r="AS104" s="70"/>
      <c r="AT104" s="70"/>
      <c r="AU104" s="70"/>
      <c r="AV104" s="70"/>
      <c r="AW104" s="79"/>
      <c r="AX104" s="79"/>
      <c r="AY104" s="79"/>
      <c r="AZ104" s="79"/>
      <c r="BA104" s="70"/>
      <c r="BB104" s="70"/>
      <c r="BC104" s="70"/>
      <c r="BD104" s="70"/>
      <c r="BE104" s="100" t="s">
        <v>677</v>
      </c>
      <c r="BF104" s="100" t="s">
        <v>606</v>
      </c>
      <c r="BG104" s="101">
        <v>1</v>
      </c>
      <c r="BH104" s="100" t="s">
        <v>607</v>
      </c>
    </row>
    <row r="105" spans="1:60" ht="36" customHeight="1">
      <c r="A105" s="136">
        <v>111001018325</v>
      </c>
      <c r="B105" s="143" t="s">
        <v>234</v>
      </c>
      <c r="C105" s="138" t="s">
        <v>77</v>
      </c>
      <c r="D105" s="139" t="s">
        <v>147</v>
      </c>
      <c r="I105" s="64" t="s">
        <v>622</v>
      </c>
      <c r="J105" s="64" t="s">
        <v>623</v>
      </c>
      <c r="K105" s="64" t="s">
        <v>624</v>
      </c>
      <c r="L105" s="64" t="s">
        <v>625</v>
      </c>
      <c r="M105" s="89"/>
      <c r="N105" s="89"/>
      <c r="O105" s="89"/>
      <c r="P105" s="89"/>
      <c r="Q105" s="78"/>
      <c r="R105" s="78"/>
      <c r="S105" s="78"/>
      <c r="T105" s="79"/>
      <c r="U105" s="66"/>
      <c r="V105" s="66"/>
      <c r="W105" s="66"/>
      <c r="X105" s="66"/>
      <c r="Y105" s="68"/>
      <c r="Z105" s="68"/>
      <c r="AA105" s="68"/>
      <c r="AB105" s="68"/>
      <c r="AC105" s="88" t="s">
        <v>697</v>
      </c>
      <c r="AD105" s="74" t="s">
        <v>659</v>
      </c>
      <c r="AE105" s="74" t="s">
        <v>805</v>
      </c>
      <c r="AF105" s="74" t="s">
        <v>661</v>
      </c>
      <c r="AG105" s="65" t="s">
        <v>618</v>
      </c>
      <c r="AH105" s="65" t="s">
        <v>619</v>
      </c>
      <c r="AI105" s="150" t="s">
        <v>720</v>
      </c>
      <c r="AJ105" s="102" t="s">
        <v>621</v>
      </c>
      <c r="AK105" s="97" t="s">
        <v>627</v>
      </c>
      <c r="AL105" s="97" t="s">
        <v>628</v>
      </c>
      <c r="AM105" s="97" t="s">
        <v>629</v>
      </c>
      <c r="AN105" s="97" t="s">
        <v>630</v>
      </c>
      <c r="AO105" s="68"/>
      <c r="AP105" s="151"/>
      <c r="AQ105" s="151"/>
      <c r="AR105" s="151"/>
      <c r="AS105" s="70"/>
      <c r="AT105" s="70"/>
      <c r="AU105" s="70"/>
      <c r="AV105" s="70"/>
      <c r="AW105" s="76" t="s">
        <v>641</v>
      </c>
      <c r="AX105" s="76" t="s">
        <v>642</v>
      </c>
      <c r="AY105" s="76">
        <v>4</v>
      </c>
      <c r="AZ105" s="76" t="s">
        <v>643</v>
      </c>
      <c r="BA105" s="70"/>
      <c r="BB105" s="70"/>
      <c r="BC105" s="70"/>
      <c r="BD105" s="70"/>
      <c r="BE105" s="100" t="s">
        <v>677</v>
      </c>
      <c r="BF105" s="100" t="s">
        <v>606</v>
      </c>
      <c r="BG105" s="101">
        <v>1</v>
      </c>
      <c r="BH105" s="100" t="s">
        <v>607</v>
      </c>
    </row>
    <row r="106" spans="1:60" ht="36" customHeight="1">
      <c r="A106" s="136">
        <v>111001018384</v>
      </c>
      <c r="B106" s="137" t="s">
        <v>238</v>
      </c>
      <c r="C106" s="138" t="s">
        <v>81</v>
      </c>
      <c r="D106" s="139" t="s">
        <v>147</v>
      </c>
      <c r="I106" s="155"/>
      <c r="J106" s="155"/>
      <c r="K106" s="155"/>
      <c r="L106" s="166"/>
      <c r="M106" s="89"/>
      <c r="N106" s="89"/>
      <c r="O106" s="89"/>
      <c r="P106" s="89"/>
      <c r="Q106" s="78" t="s">
        <v>596</v>
      </c>
      <c r="R106" s="80" t="s">
        <v>615</v>
      </c>
      <c r="S106" s="78" t="s">
        <v>626</v>
      </c>
      <c r="T106" s="79" t="s">
        <v>617</v>
      </c>
      <c r="U106" s="66"/>
      <c r="V106" s="66"/>
      <c r="W106" s="66"/>
      <c r="X106" s="66"/>
      <c r="Y106" s="68"/>
      <c r="Z106" s="68"/>
      <c r="AA106" s="68"/>
      <c r="AB106" s="68"/>
      <c r="AC106" s="74"/>
      <c r="AD106" s="74"/>
      <c r="AE106" s="74"/>
      <c r="AF106" s="74"/>
      <c r="AG106" s="79"/>
      <c r="AH106" s="79"/>
      <c r="AI106" s="146" t="s">
        <v>600</v>
      </c>
      <c r="AJ106" s="103" t="s">
        <v>600</v>
      </c>
      <c r="AK106" s="97" t="s">
        <v>627</v>
      </c>
      <c r="AL106" s="97" t="s">
        <v>628</v>
      </c>
      <c r="AM106" s="97" t="s">
        <v>629</v>
      </c>
      <c r="AN106" s="97" t="s">
        <v>630</v>
      </c>
      <c r="AO106" s="68"/>
      <c r="AP106" s="68"/>
      <c r="AQ106" s="68"/>
      <c r="AR106" s="68"/>
      <c r="AS106" s="70"/>
      <c r="AT106" s="70"/>
      <c r="AU106" s="70"/>
      <c r="AV106" s="70"/>
      <c r="AW106" s="79"/>
      <c r="AX106" s="79"/>
      <c r="AY106" s="79"/>
      <c r="AZ106" s="79"/>
      <c r="BA106" s="70"/>
      <c r="BB106" s="70"/>
      <c r="BC106" s="70"/>
      <c r="BD106" s="70"/>
      <c r="BE106" s="100" t="s">
        <v>677</v>
      </c>
      <c r="BF106" s="100" t="s">
        <v>606</v>
      </c>
      <c r="BG106" s="101">
        <v>1</v>
      </c>
      <c r="BH106" s="100" t="s">
        <v>607</v>
      </c>
    </row>
    <row r="107" spans="1:60" ht="36" customHeight="1">
      <c r="A107" s="136">
        <v>211850000884</v>
      </c>
      <c r="B107" s="137" t="s">
        <v>480</v>
      </c>
      <c r="C107" s="138"/>
      <c r="D107" s="139" t="s">
        <v>182</v>
      </c>
      <c r="I107" s="64" t="s">
        <v>622</v>
      </c>
      <c r="J107" s="64" t="s">
        <v>623</v>
      </c>
      <c r="K107" s="64" t="s">
        <v>624</v>
      </c>
      <c r="L107" s="64" t="s">
        <v>625</v>
      </c>
      <c r="M107" s="89"/>
      <c r="N107" s="89"/>
      <c r="O107" s="89"/>
      <c r="P107" s="89"/>
      <c r="Q107" s="78"/>
      <c r="R107" s="78"/>
      <c r="S107" s="78"/>
      <c r="T107" s="79"/>
      <c r="U107" s="66"/>
      <c r="V107" s="66"/>
      <c r="W107" s="66"/>
      <c r="X107" s="66"/>
      <c r="Y107" s="68"/>
      <c r="Z107" s="68"/>
      <c r="AA107" s="68"/>
      <c r="AB107" s="68"/>
      <c r="AC107" s="74"/>
      <c r="AD107" s="74"/>
      <c r="AE107" s="74"/>
      <c r="AF107" s="74"/>
      <c r="AG107" s="65" t="s">
        <v>618</v>
      </c>
      <c r="AH107" s="65" t="s">
        <v>619</v>
      </c>
      <c r="AI107" s="150" t="s">
        <v>806</v>
      </c>
      <c r="AJ107" s="102" t="s">
        <v>621</v>
      </c>
      <c r="AK107" s="142"/>
      <c r="AL107" s="142"/>
      <c r="AM107" s="142"/>
      <c r="AN107" s="142"/>
      <c r="AO107" s="68"/>
      <c r="AP107" s="68"/>
      <c r="AQ107" s="68"/>
      <c r="AR107" s="68"/>
      <c r="AS107" s="70"/>
      <c r="AT107" s="70"/>
      <c r="AU107" s="70"/>
      <c r="AV107" s="70"/>
      <c r="AW107" s="79"/>
      <c r="AX107" s="79"/>
      <c r="AY107" s="79"/>
      <c r="AZ107" s="79"/>
      <c r="BA107" s="70"/>
      <c r="BB107" s="70"/>
      <c r="BC107" s="70"/>
      <c r="BD107" s="70"/>
      <c r="BE107" s="100" t="s">
        <v>677</v>
      </c>
      <c r="BF107" s="100" t="s">
        <v>606</v>
      </c>
      <c r="BG107" s="101">
        <v>0</v>
      </c>
      <c r="BH107" s="100" t="s">
        <v>607</v>
      </c>
    </row>
    <row r="108" spans="1:60" ht="36" customHeight="1">
      <c r="A108" s="136">
        <v>111001016071</v>
      </c>
      <c r="B108" s="143" t="s">
        <v>220</v>
      </c>
      <c r="C108" s="138" t="s">
        <v>81</v>
      </c>
      <c r="D108" s="139" t="s">
        <v>82</v>
      </c>
      <c r="E108" s="75" t="s">
        <v>765</v>
      </c>
      <c r="F108" s="75" t="s">
        <v>736</v>
      </c>
      <c r="G108" s="75" t="s">
        <v>807</v>
      </c>
      <c r="H108" s="167" t="s">
        <v>738</v>
      </c>
      <c r="I108" s="155"/>
      <c r="J108" s="155"/>
      <c r="K108" s="155"/>
      <c r="L108" s="166"/>
      <c r="M108" s="89"/>
      <c r="N108" s="89"/>
      <c r="O108" s="89"/>
      <c r="P108" s="89"/>
      <c r="Q108" s="78"/>
      <c r="R108" s="78"/>
      <c r="S108" s="78"/>
      <c r="T108" s="79"/>
      <c r="U108" s="66"/>
      <c r="V108" s="66"/>
      <c r="W108" s="66"/>
      <c r="X108" s="66"/>
      <c r="Y108" s="68"/>
      <c r="Z108" s="68"/>
      <c r="AA108" s="68"/>
      <c r="AB108" s="68"/>
      <c r="AC108" s="74"/>
      <c r="AD108" s="74"/>
      <c r="AE108" s="74"/>
      <c r="AF108" s="74"/>
      <c r="AG108" s="79"/>
      <c r="AH108" s="79"/>
      <c r="AI108" s="146" t="s">
        <v>600</v>
      </c>
      <c r="AJ108" s="103" t="s">
        <v>600</v>
      </c>
      <c r="AK108" s="97" t="s">
        <v>627</v>
      </c>
      <c r="AL108" s="98" t="s">
        <v>628</v>
      </c>
      <c r="AM108" s="98" t="s">
        <v>629</v>
      </c>
      <c r="AN108" s="98" t="s">
        <v>630</v>
      </c>
      <c r="AO108" s="68"/>
      <c r="AP108" s="68"/>
      <c r="AQ108" s="68"/>
      <c r="AR108" s="68"/>
      <c r="AS108" s="70"/>
      <c r="AT108" s="70"/>
      <c r="AU108" s="70"/>
      <c r="AV108" s="70"/>
      <c r="AW108" s="79"/>
      <c r="AX108" s="79"/>
      <c r="AY108" s="79"/>
      <c r="AZ108" s="79"/>
      <c r="BA108" s="70"/>
      <c r="BB108" s="70"/>
      <c r="BC108" s="70"/>
      <c r="BD108" s="70"/>
      <c r="BE108" s="100" t="s">
        <v>605</v>
      </c>
      <c r="BF108" s="100" t="s">
        <v>606</v>
      </c>
      <c r="BG108" s="101">
        <v>4</v>
      </c>
      <c r="BH108" s="100" t="s">
        <v>607</v>
      </c>
    </row>
    <row r="109" spans="1:60" ht="36" customHeight="1">
      <c r="A109" s="136">
        <v>111001016098</v>
      </c>
      <c r="B109" s="137" t="s">
        <v>221</v>
      </c>
      <c r="C109" s="138" t="s">
        <v>71</v>
      </c>
      <c r="D109" s="139" t="s">
        <v>82</v>
      </c>
      <c r="I109" s="155"/>
      <c r="J109" s="155"/>
      <c r="K109" s="155"/>
      <c r="L109" s="166"/>
      <c r="M109" s="89"/>
      <c r="N109" s="89"/>
      <c r="O109" s="89"/>
      <c r="P109" s="89"/>
      <c r="Q109" s="78"/>
      <c r="R109" s="78"/>
      <c r="S109" s="78"/>
      <c r="T109" s="79"/>
      <c r="U109" s="66"/>
      <c r="V109" s="66"/>
      <c r="W109" s="66"/>
      <c r="X109" s="66"/>
      <c r="Y109" s="68"/>
      <c r="Z109" s="68"/>
      <c r="AA109" s="68"/>
      <c r="AB109" s="68"/>
      <c r="AC109" s="74"/>
      <c r="AD109" s="74"/>
      <c r="AE109" s="74"/>
      <c r="AF109" s="74"/>
      <c r="AG109" s="79"/>
      <c r="AH109" s="79"/>
      <c r="AI109" s="146" t="s">
        <v>600</v>
      </c>
      <c r="AJ109" s="103" t="s">
        <v>600</v>
      </c>
      <c r="AK109" s="142"/>
      <c r="AL109" s="142"/>
      <c r="AM109" s="142"/>
      <c r="AN109" s="142"/>
      <c r="AO109" s="72" t="s">
        <v>639</v>
      </c>
      <c r="AP109" s="73" t="s">
        <v>640</v>
      </c>
      <c r="AQ109" s="73" t="s">
        <v>662</v>
      </c>
      <c r="AR109" s="73" t="s">
        <v>663</v>
      </c>
      <c r="AS109" s="70"/>
      <c r="AT109" s="70"/>
      <c r="AU109" s="70"/>
      <c r="AV109" s="70"/>
      <c r="AW109" s="79"/>
      <c r="AX109" s="79"/>
      <c r="AY109" s="79"/>
      <c r="AZ109" s="79"/>
      <c r="BA109" s="70"/>
      <c r="BB109" s="70"/>
      <c r="BC109" s="70"/>
      <c r="BD109" s="70"/>
      <c r="BE109" s="100" t="s">
        <v>605</v>
      </c>
      <c r="BF109" s="100" t="s">
        <v>606</v>
      </c>
      <c r="BG109" s="101">
        <v>2</v>
      </c>
      <c r="BH109" s="100" t="s">
        <v>607</v>
      </c>
    </row>
    <row r="110" spans="1:60" ht="36" customHeight="1">
      <c r="A110" s="136">
        <v>111001016101</v>
      </c>
      <c r="B110" s="137" t="s">
        <v>222</v>
      </c>
      <c r="C110" s="138" t="s">
        <v>71</v>
      </c>
      <c r="D110" s="139" t="s">
        <v>82</v>
      </c>
      <c r="I110" s="155"/>
      <c r="J110" s="155"/>
      <c r="K110" s="155"/>
      <c r="L110" s="166"/>
      <c r="M110" s="89"/>
      <c r="N110" s="89"/>
      <c r="O110" s="89"/>
      <c r="P110" s="89"/>
      <c r="Q110" s="78" t="s">
        <v>596</v>
      </c>
      <c r="R110" s="80" t="s">
        <v>615</v>
      </c>
      <c r="S110" s="78" t="s">
        <v>682</v>
      </c>
      <c r="T110" s="79" t="s">
        <v>617</v>
      </c>
      <c r="U110" s="66"/>
      <c r="V110" s="66"/>
      <c r="W110" s="66"/>
      <c r="X110" s="66"/>
      <c r="Y110" s="68"/>
      <c r="Z110" s="68"/>
      <c r="AA110" s="68"/>
      <c r="AB110" s="68"/>
      <c r="AC110" s="74"/>
      <c r="AD110" s="74"/>
      <c r="AE110" s="74"/>
      <c r="AF110" s="74"/>
      <c r="AG110" s="79"/>
      <c r="AH110" s="79"/>
      <c r="AI110" s="146" t="s">
        <v>600</v>
      </c>
      <c r="AJ110" s="103" t="s">
        <v>600</v>
      </c>
      <c r="AK110" s="142"/>
      <c r="AL110" s="142"/>
      <c r="AM110" s="142"/>
      <c r="AN110" s="142"/>
      <c r="AO110" s="72" t="s">
        <v>639</v>
      </c>
      <c r="AP110" s="73" t="s">
        <v>640</v>
      </c>
      <c r="AQ110" s="73" t="s">
        <v>598</v>
      </c>
      <c r="AR110" s="73" t="s">
        <v>634</v>
      </c>
      <c r="AS110" s="70"/>
      <c r="AT110" s="70"/>
      <c r="AU110" s="70"/>
      <c r="AV110" s="70"/>
      <c r="AW110" s="79"/>
      <c r="AX110" s="79"/>
      <c r="AY110" s="79"/>
      <c r="AZ110" s="79"/>
      <c r="BA110" s="70"/>
      <c r="BB110" s="70"/>
      <c r="BC110" s="70"/>
      <c r="BD110" s="70"/>
      <c r="BE110" s="100" t="s">
        <v>605</v>
      </c>
      <c r="BF110" s="100" t="s">
        <v>606</v>
      </c>
      <c r="BG110" s="101">
        <v>14</v>
      </c>
      <c r="BH110" s="100" t="s">
        <v>607</v>
      </c>
    </row>
    <row r="111" spans="1:60" ht="36" customHeight="1">
      <c r="A111" s="136">
        <v>111001016136</v>
      </c>
      <c r="B111" s="137" t="s">
        <v>223</v>
      </c>
      <c r="C111" s="138" t="s">
        <v>81</v>
      </c>
      <c r="D111" s="139" t="s">
        <v>82</v>
      </c>
      <c r="I111" s="155"/>
      <c r="J111" s="155"/>
      <c r="K111" s="155"/>
      <c r="L111" s="166"/>
      <c r="M111" s="89"/>
      <c r="N111" s="89"/>
      <c r="O111" s="89"/>
      <c r="P111" s="89"/>
      <c r="Q111" s="78" t="s">
        <v>650</v>
      </c>
      <c r="R111" s="80" t="s">
        <v>651</v>
      </c>
      <c r="S111" s="78" t="s">
        <v>808</v>
      </c>
      <c r="T111" s="79" t="s">
        <v>617</v>
      </c>
      <c r="U111" s="66" t="s">
        <v>596</v>
      </c>
      <c r="V111" s="66" t="s">
        <v>597</v>
      </c>
      <c r="W111" s="66" t="s">
        <v>598</v>
      </c>
      <c r="X111" s="66" t="s">
        <v>599</v>
      </c>
      <c r="Y111" s="68" t="s">
        <v>809</v>
      </c>
      <c r="Z111" s="68" t="s">
        <v>679</v>
      </c>
      <c r="AA111" s="68" t="s">
        <v>680</v>
      </c>
      <c r="AB111" s="68" t="s">
        <v>681</v>
      </c>
      <c r="AC111" s="74"/>
      <c r="AD111" s="74"/>
      <c r="AE111" s="74"/>
      <c r="AF111" s="74"/>
      <c r="AG111" s="65" t="s">
        <v>618</v>
      </c>
      <c r="AH111" s="65" t="s">
        <v>619</v>
      </c>
      <c r="AI111" s="150" t="s">
        <v>810</v>
      </c>
      <c r="AJ111" s="102" t="s">
        <v>621</v>
      </c>
      <c r="AK111" s="142"/>
      <c r="AL111" s="142"/>
      <c r="AM111" s="142"/>
      <c r="AN111" s="142"/>
      <c r="AO111" s="72" t="s">
        <v>639</v>
      </c>
      <c r="AP111" s="73" t="s">
        <v>640</v>
      </c>
      <c r="AQ111" s="73" t="s">
        <v>662</v>
      </c>
      <c r="AR111" s="73" t="s">
        <v>663</v>
      </c>
      <c r="AS111" s="70"/>
      <c r="AT111" s="70"/>
      <c r="AU111" s="70"/>
      <c r="AV111" s="70"/>
      <c r="AW111" s="79"/>
      <c r="AX111" s="79"/>
      <c r="AY111" s="79"/>
      <c r="AZ111" s="79"/>
      <c r="BA111" s="70"/>
      <c r="BB111" s="70"/>
      <c r="BC111" s="70"/>
      <c r="BD111" s="70"/>
      <c r="BE111" s="100" t="s">
        <v>605</v>
      </c>
      <c r="BF111" s="100" t="s">
        <v>606</v>
      </c>
      <c r="BG111" s="101">
        <v>3</v>
      </c>
      <c r="BH111" s="100" t="s">
        <v>607</v>
      </c>
    </row>
    <row r="112" spans="1:60" ht="36" customHeight="1">
      <c r="A112" s="136">
        <v>111001016250</v>
      </c>
      <c r="B112" s="137" t="s">
        <v>224</v>
      </c>
      <c r="C112" s="138" t="s">
        <v>77</v>
      </c>
      <c r="D112" s="139" t="s">
        <v>185</v>
      </c>
      <c r="I112" s="64" t="s">
        <v>622</v>
      </c>
      <c r="J112" s="64" t="s">
        <v>623</v>
      </c>
      <c r="K112" s="64" t="s">
        <v>624</v>
      </c>
      <c r="L112" s="64" t="s">
        <v>625</v>
      </c>
      <c r="M112" s="89"/>
      <c r="N112" s="89"/>
      <c r="O112" s="89"/>
      <c r="P112" s="89"/>
      <c r="Q112" s="78"/>
      <c r="R112" s="78"/>
      <c r="S112" s="78"/>
      <c r="T112" s="79"/>
      <c r="U112" s="66"/>
      <c r="V112" s="66"/>
      <c r="W112" s="66"/>
      <c r="X112" s="66"/>
      <c r="Y112" s="68"/>
      <c r="Z112" s="68"/>
      <c r="AA112" s="68"/>
      <c r="AB112" s="68"/>
      <c r="AC112" s="74"/>
      <c r="AD112" s="74"/>
      <c r="AE112" s="74"/>
      <c r="AF112" s="74"/>
      <c r="AG112" s="65" t="s">
        <v>618</v>
      </c>
      <c r="AH112" s="65" t="s">
        <v>619</v>
      </c>
      <c r="AI112" s="150" t="s">
        <v>626</v>
      </c>
      <c r="AJ112" s="102" t="s">
        <v>621</v>
      </c>
      <c r="AK112" s="97" t="s">
        <v>627</v>
      </c>
      <c r="AL112" s="98" t="s">
        <v>628</v>
      </c>
      <c r="AM112" s="98" t="s">
        <v>629</v>
      </c>
      <c r="AN112" s="98" t="s">
        <v>630</v>
      </c>
      <c r="AO112" s="68"/>
      <c r="AP112" s="68"/>
      <c r="AQ112" s="68"/>
      <c r="AR112" s="68"/>
      <c r="AS112" s="70"/>
      <c r="AT112" s="70"/>
      <c r="AU112" s="70"/>
      <c r="AV112" s="70"/>
      <c r="AW112" s="77" t="s">
        <v>641</v>
      </c>
      <c r="AX112" s="77" t="s">
        <v>784</v>
      </c>
      <c r="AY112" s="77">
        <v>6</v>
      </c>
      <c r="AZ112" s="77" t="s">
        <v>773</v>
      </c>
      <c r="BA112" s="70"/>
      <c r="BB112" s="70"/>
      <c r="BC112" s="70"/>
      <c r="BD112" s="70"/>
      <c r="BE112" s="100" t="s">
        <v>677</v>
      </c>
      <c r="BF112" s="100" t="s">
        <v>606</v>
      </c>
      <c r="BG112" s="101">
        <v>16</v>
      </c>
      <c r="BH112" s="100" t="s">
        <v>607</v>
      </c>
    </row>
    <row r="113" spans="1:60" ht="36" customHeight="1">
      <c r="A113" s="136">
        <v>111001016292</v>
      </c>
      <c r="B113" s="137" t="s">
        <v>225</v>
      </c>
      <c r="C113" s="138" t="s">
        <v>71</v>
      </c>
      <c r="D113" s="139" t="s">
        <v>82</v>
      </c>
      <c r="I113" s="155"/>
      <c r="J113" s="155"/>
      <c r="K113" s="155"/>
      <c r="L113" s="166"/>
      <c r="M113" s="144" t="s">
        <v>608</v>
      </c>
      <c r="N113" s="104" t="s">
        <v>609</v>
      </c>
      <c r="O113" s="104">
        <v>3</v>
      </c>
      <c r="P113" s="104" t="s">
        <v>811</v>
      </c>
      <c r="Q113" s="78"/>
      <c r="R113" s="78"/>
      <c r="S113" s="78"/>
      <c r="T113" s="79"/>
      <c r="U113" s="66"/>
      <c r="V113" s="66"/>
      <c r="W113" s="66"/>
      <c r="X113" s="66"/>
      <c r="Y113" s="68"/>
      <c r="Z113" s="68"/>
      <c r="AA113" s="68"/>
      <c r="AB113" s="68"/>
      <c r="AC113" s="74"/>
      <c r="AD113" s="74"/>
      <c r="AE113" s="74"/>
      <c r="AF113" s="74"/>
      <c r="AG113" s="65" t="s">
        <v>618</v>
      </c>
      <c r="AH113" s="65" t="s">
        <v>619</v>
      </c>
      <c r="AI113" s="150" t="s">
        <v>653</v>
      </c>
      <c r="AJ113" s="102" t="s">
        <v>621</v>
      </c>
      <c r="AK113" s="142"/>
      <c r="AL113" s="142"/>
      <c r="AM113" s="142"/>
      <c r="AN113" s="142"/>
      <c r="AO113" s="72" t="s">
        <v>631</v>
      </c>
      <c r="AP113" s="73" t="s">
        <v>632</v>
      </c>
      <c r="AQ113" s="73" t="s">
        <v>812</v>
      </c>
      <c r="AR113" s="73" t="s">
        <v>634</v>
      </c>
      <c r="AS113" s="70"/>
      <c r="AT113" s="70"/>
      <c r="AU113" s="70"/>
      <c r="AV113" s="70"/>
      <c r="AW113" s="79"/>
      <c r="AX113" s="79"/>
      <c r="AY113" s="79"/>
      <c r="AZ113" s="79"/>
      <c r="BA113" s="70"/>
      <c r="BB113" s="70"/>
      <c r="BC113" s="70"/>
      <c r="BD113" s="70"/>
      <c r="BE113" s="100" t="s">
        <v>605</v>
      </c>
      <c r="BF113" s="100" t="s">
        <v>606</v>
      </c>
      <c r="BG113" s="101">
        <v>2</v>
      </c>
      <c r="BH113" s="100" t="s">
        <v>607</v>
      </c>
    </row>
    <row r="114" spans="1:60" ht="36" customHeight="1">
      <c r="A114" s="136">
        <v>111001016314</v>
      </c>
      <c r="B114" s="137" t="s">
        <v>226</v>
      </c>
      <c r="C114" s="138" t="s">
        <v>81</v>
      </c>
      <c r="D114" s="139" t="s">
        <v>227</v>
      </c>
      <c r="I114" s="155"/>
      <c r="J114" s="155"/>
      <c r="K114" s="155"/>
      <c r="L114" s="166"/>
      <c r="M114" s="89"/>
      <c r="N114" s="89"/>
      <c r="O114" s="89"/>
      <c r="P114" s="89"/>
      <c r="Q114" s="78" t="s">
        <v>650</v>
      </c>
      <c r="R114" s="80" t="s">
        <v>651</v>
      </c>
      <c r="S114" s="78" t="s">
        <v>813</v>
      </c>
      <c r="T114" s="79" t="s">
        <v>617</v>
      </c>
      <c r="U114" s="66"/>
      <c r="V114" s="66"/>
      <c r="W114" s="66"/>
      <c r="X114" s="66"/>
      <c r="Y114" s="68"/>
      <c r="Z114" s="68"/>
      <c r="AA114" s="68"/>
      <c r="AB114" s="68"/>
      <c r="AC114" s="74"/>
      <c r="AD114" s="74"/>
      <c r="AE114" s="74"/>
      <c r="AF114" s="74"/>
      <c r="AG114" s="65" t="s">
        <v>618</v>
      </c>
      <c r="AH114" s="65" t="s">
        <v>619</v>
      </c>
      <c r="AI114" s="150" t="s">
        <v>704</v>
      </c>
      <c r="AJ114" s="102" t="s">
        <v>621</v>
      </c>
      <c r="AK114" s="142"/>
      <c r="AL114" s="142"/>
      <c r="AM114" s="142"/>
      <c r="AN114" s="142"/>
      <c r="AO114" s="68"/>
      <c r="AP114" s="68"/>
      <c r="AQ114" s="68"/>
      <c r="AR114" s="68"/>
      <c r="AS114" s="70"/>
      <c r="AT114" s="70"/>
      <c r="AU114" s="70"/>
      <c r="AV114" s="70"/>
      <c r="AW114" s="79"/>
      <c r="AX114" s="79"/>
      <c r="AY114" s="79"/>
      <c r="AZ114" s="79"/>
      <c r="BA114" s="70"/>
      <c r="BB114" s="70"/>
      <c r="BC114" s="70"/>
      <c r="BD114" s="70"/>
      <c r="BE114" s="100" t="s">
        <v>605</v>
      </c>
      <c r="BF114" s="100" t="s">
        <v>606</v>
      </c>
      <c r="BG114" s="101">
        <v>2</v>
      </c>
      <c r="BH114" s="100" t="s">
        <v>607</v>
      </c>
    </row>
    <row r="115" spans="1:60" ht="36" customHeight="1">
      <c r="A115" s="136">
        <v>111001016772</v>
      </c>
      <c r="B115" s="137" t="s">
        <v>228</v>
      </c>
      <c r="C115" s="138" t="s">
        <v>71</v>
      </c>
      <c r="D115" s="139" t="s">
        <v>185</v>
      </c>
      <c r="I115" s="64" t="s">
        <v>622</v>
      </c>
      <c r="J115" s="64" t="s">
        <v>623</v>
      </c>
      <c r="K115" s="64" t="s">
        <v>624</v>
      </c>
      <c r="L115" s="64" t="s">
        <v>625</v>
      </c>
      <c r="M115" s="89"/>
      <c r="N115" s="89"/>
      <c r="O115" s="89"/>
      <c r="P115" s="89"/>
      <c r="Q115" s="78"/>
      <c r="R115" s="78"/>
      <c r="S115" s="78"/>
      <c r="T115" s="79"/>
      <c r="U115" s="66"/>
      <c r="V115" s="66"/>
      <c r="W115" s="66"/>
      <c r="X115" s="66"/>
      <c r="Y115" s="68" t="s">
        <v>717</v>
      </c>
      <c r="Z115" s="68" t="s">
        <v>679</v>
      </c>
      <c r="AA115" s="68" t="s">
        <v>680</v>
      </c>
      <c r="AB115" s="68" t="s">
        <v>681</v>
      </c>
      <c r="AC115" s="74"/>
      <c r="AD115" s="74"/>
      <c r="AE115" s="74"/>
      <c r="AF115" s="74"/>
      <c r="AG115" s="79"/>
      <c r="AH115" s="79"/>
      <c r="AI115" s="146" t="s">
        <v>600</v>
      </c>
      <c r="AJ115" s="103" t="s">
        <v>600</v>
      </c>
      <c r="AK115" s="142"/>
      <c r="AL115" s="142"/>
      <c r="AM115" s="142"/>
      <c r="AN115" s="142"/>
      <c r="AO115" s="86" t="s">
        <v>645</v>
      </c>
      <c r="AP115" s="87" t="s">
        <v>646</v>
      </c>
      <c r="AQ115" s="87" t="s">
        <v>814</v>
      </c>
      <c r="AR115" s="87" t="s">
        <v>604</v>
      </c>
      <c r="AS115" s="70"/>
      <c r="AT115" s="70"/>
      <c r="AU115" s="70"/>
      <c r="AV115" s="70"/>
      <c r="AW115" s="79"/>
      <c r="AX115" s="79"/>
      <c r="AY115" s="79"/>
      <c r="AZ115" s="79"/>
      <c r="BA115" s="70"/>
      <c r="BB115" s="70"/>
      <c r="BC115" s="70"/>
      <c r="BD115" s="70"/>
      <c r="BE115" s="100" t="s">
        <v>677</v>
      </c>
      <c r="BF115" s="100" t="s">
        <v>606</v>
      </c>
      <c r="BG115" s="101">
        <v>4</v>
      </c>
      <c r="BH115" s="100" t="s">
        <v>607</v>
      </c>
    </row>
    <row r="116" spans="1:60" ht="36" customHeight="1">
      <c r="A116" s="136">
        <v>111001013293</v>
      </c>
      <c r="B116" s="137" t="s">
        <v>175</v>
      </c>
      <c r="C116" s="138" t="s">
        <v>81</v>
      </c>
      <c r="D116" s="139" t="s">
        <v>88</v>
      </c>
      <c r="I116" s="152"/>
      <c r="J116" s="152"/>
      <c r="K116" s="152"/>
      <c r="L116" s="153"/>
      <c r="M116" s="89"/>
      <c r="N116" s="89"/>
      <c r="O116" s="89"/>
      <c r="P116" s="89"/>
      <c r="Q116" s="78" t="s">
        <v>650</v>
      </c>
      <c r="R116" s="80" t="s">
        <v>651</v>
      </c>
      <c r="S116" s="78" t="s">
        <v>815</v>
      </c>
      <c r="T116" s="79" t="s">
        <v>617</v>
      </c>
      <c r="U116" s="66" t="s">
        <v>596</v>
      </c>
      <c r="V116" s="66" t="s">
        <v>597</v>
      </c>
      <c r="W116" s="66" t="s">
        <v>598</v>
      </c>
      <c r="X116" s="66" t="s">
        <v>599</v>
      </c>
      <c r="Y116" s="68"/>
      <c r="Z116" s="68"/>
      <c r="AA116" s="68"/>
      <c r="AB116" s="68"/>
      <c r="AC116" s="74"/>
      <c r="AD116" s="74"/>
      <c r="AE116" s="74"/>
      <c r="AF116" s="74"/>
      <c r="AG116" s="65" t="s">
        <v>618</v>
      </c>
      <c r="AH116" s="65" t="s">
        <v>619</v>
      </c>
      <c r="AI116" s="150" t="s">
        <v>616</v>
      </c>
      <c r="AJ116" s="102" t="s">
        <v>621</v>
      </c>
      <c r="AK116" s="142"/>
      <c r="AL116" s="163"/>
      <c r="AM116" s="163"/>
      <c r="AN116" s="163"/>
      <c r="AO116" s="72" t="s">
        <v>631</v>
      </c>
      <c r="AP116" s="73" t="s">
        <v>632</v>
      </c>
      <c r="AQ116" s="73" t="s">
        <v>792</v>
      </c>
      <c r="AR116" s="73" t="s">
        <v>634</v>
      </c>
      <c r="AS116" s="70"/>
      <c r="AT116" s="70"/>
      <c r="AU116" s="70"/>
      <c r="AV116" s="70"/>
      <c r="AW116" s="79"/>
      <c r="AX116" s="79"/>
      <c r="AY116" s="79"/>
      <c r="AZ116" s="79"/>
      <c r="BA116" s="70"/>
      <c r="BB116" s="70"/>
      <c r="BC116" s="70"/>
      <c r="BD116" s="70"/>
      <c r="BE116" s="100" t="s">
        <v>605</v>
      </c>
      <c r="BF116" s="100" t="s">
        <v>606</v>
      </c>
      <c r="BG116" s="101">
        <v>2</v>
      </c>
      <c r="BH116" s="100" t="s">
        <v>607</v>
      </c>
    </row>
    <row r="117" spans="1:60" ht="36" customHeight="1">
      <c r="A117" s="136">
        <v>111001018058</v>
      </c>
      <c r="B117" s="137" t="s">
        <v>230</v>
      </c>
      <c r="C117" s="138" t="s">
        <v>77</v>
      </c>
      <c r="D117" s="139" t="s">
        <v>130</v>
      </c>
      <c r="I117" s="155"/>
      <c r="J117" s="155"/>
      <c r="K117" s="155"/>
      <c r="L117" s="166"/>
      <c r="M117" s="89"/>
      <c r="N117" s="89"/>
      <c r="O117" s="89"/>
      <c r="P117" s="89"/>
      <c r="Q117" s="78" t="s">
        <v>596</v>
      </c>
      <c r="R117" s="80" t="s">
        <v>615</v>
      </c>
      <c r="S117" s="78" t="s">
        <v>790</v>
      </c>
      <c r="T117" s="79" t="s">
        <v>617</v>
      </c>
      <c r="U117" s="66"/>
      <c r="V117" s="66"/>
      <c r="W117" s="66"/>
      <c r="X117" s="66"/>
      <c r="Y117" s="68"/>
      <c r="Z117" s="68"/>
      <c r="AA117" s="68"/>
      <c r="AB117" s="68"/>
      <c r="AC117" s="74"/>
      <c r="AD117" s="74"/>
      <c r="AE117" s="74"/>
      <c r="AF117" s="74"/>
      <c r="AG117" s="65" t="s">
        <v>618</v>
      </c>
      <c r="AH117" s="65" t="s">
        <v>619</v>
      </c>
      <c r="AI117" s="150" t="s">
        <v>816</v>
      </c>
      <c r="AJ117" s="102" t="s">
        <v>621</v>
      </c>
      <c r="AK117" s="142"/>
      <c r="AL117" s="142"/>
      <c r="AM117" s="142"/>
      <c r="AN117" s="142"/>
      <c r="AO117" s="68"/>
      <c r="AP117" s="68"/>
      <c r="AQ117" s="68"/>
      <c r="AR117" s="68"/>
      <c r="AS117" s="70"/>
      <c r="AT117" s="70"/>
      <c r="AU117" s="70"/>
      <c r="AV117" s="70"/>
      <c r="AW117" s="79"/>
      <c r="AX117" s="79"/>
      <c r="AY117" s="79"/>
      <c r="AZ117" s="79"/>
      <c r="BA117" s="70"/>
      <c r="BB117" s="70"/>
      <c r="BC117" s="70"/>
      <c r="BD117" s="70"/>
      <c r="BE117" s="100" t="s">
        <v>677</v>
      </c>
      <c r="BF117" s="100" t="s">
        <v>606</v>
      </c>
      <c r="BG117" s="101">
        <v>2</v>
      </c>
      <c r="BH117" s="100" t="s">
        <v>607</v>
      </c>
    </row>
    <row r="118" spans="1:60" ht="36" customHeight="1">
      <c r="A118" s="136">
        <v>111001018201</v>
      </c>
      <c r="B118" s="137" t="s">
        <v>231</v>
      </c>
      <c r="C118" s="138" t="s">
        <v>81</v>
      </c>
      <c r="D118" s="139" t="s">
        <v>117</v>
      </c>
      <c r="I118" s="64" t="s">
        <v>622</v>
      </c>
      <c r="J118" s="64" t="s">
        <v>623</v>
      </c>
      <c r="K118" s="64" t="s">
        <v>624</v>
      </c>
      <c r="L118" s="64" t="s">
        <v>625</v>
      </c>
      <c r="M118" s="89"/>
      <c r="N118" s="89"/>
      <c r="O118" s="89"/>
      <c r="P118" s="89"/>
      <c r="Q118" s="78"/>
      <c r="R118" s="78"/>
      <c r="S118" s="78"/>
      <c r="T118" s="79"/>
      <c r="U118" s="66"/>
      <c r="V118" s="66"/>
      <c r="W118" s="66"/>
      <c r="X118" s="66"/>
      <c r="Y118" s="68" t="s">
        <v>752</v>
      </c>
      <c r="Z118" s="68" t="s">
        <v>679</v>
      </c>
      <c r="AA118" s="68" t="s">
        <v>680</v>
      </c>
      <c r="AB118" s="68" t="s">
        <v>681</v>
      </c>
      <c r="AC118" s="74"/>
      <c r="AD118" s="74"/>
      <c r="AE118" s="74"/>
      <c r="AF118" s="74"/>
      <c r="AG118" s="65" t="s">
        <v>618</v>
      </c>
      <c r="AH118" s="65" t="s">
        <v>619</v>
      </c>
      <c r="AI118" s="150" t="s">
        <v>817</v>
      </c>
      <c r="AJ118" s="102" t="s">
        <v>621</v>
      </c>
      <c r="AK118" s="142"/>
      <c r="AL118" s="142"/>
      <c r="AM118" s="142"/>
      <c r="AN118" s="142"/>
      <c r="AO118" s="68"/>
      <c r="AP118" s="68"/>
      <c r="AQ118" s="68"/>
      <c r="AR118" s="68"/>
      <c r="AS118" s="70"/>
      <c r="AT118" s="70"/>
      <c r="AU118" s="70"/>
      <c r="AV118" s="70"/>
      <c r="AW118" s="79"/>
      <c r="AX118" s="79"/>
      <c r="AY118" s="79"/>
      <c r="AZ118" s="79"/>
      <c r="BA118" s="70"/>
      <c r="BB118" s="70"/>
      <c r="BC118" s="70"/>
      <c r="BD118" s="70"/>
      <c r="BE118" s="100" t="s">
        <v>673</v>
      </c>
      <c r="BF118" s="100" t="s">
        <v>606</v>
      </c>
      <c r="BG118" s="101">
        <v>2</v>
      </c>
      <c r="BH118" s="100" t="s">
        <v>607</v>
      </c>
    </row>
    <row r="119" spans="1:60" ht="36" customHeight="1">
      <c r="A119" s="136">
        <v>111001032280</v>
      </c>
      <c r="B119" s="137" t="s">
        <v>277</v>
      </c>
      <c r="C119" s="138" t="s">
        <v>77</v>
      </c>
      <c r="D119" s="139" t="s">
        <v>147</v>
      </c>
      <c r="I119" s="155"/>
      <c r="J119" s="155"/>
      <c r="K119" s="155"/>
      <c r="L119" s="166"/>
      <c r="M119" s="89"/>
      <c r="N119" s="89"/>
      <c r="O119" s="89"/>
      <c r="P119" s="89"/>
      <c r="Q119" s="78"/>
      <c r="R119" s="78"/>
      <c r="S119" s="78"/>
      <c r="T119" s="79"/>
      <c r="U119" s="66"/>
      <c r="V119" s="66"/>
      <c r="W119" s="66"/>
      <c r="X119" s="66"/>
      <c r="Y119" s="68"/>
      <c r="Z119" s="68"/>
      <c r="AA119" s="68"/>
      <c r="AB119" s="68"/>
      <c r="AC119" s="74"/>
      <c r="AD119" s="74"/>
      <c r="AE119" s="74"/>
      <c r="AF119" s="74"/>
      <c r="AG119" s="65" t="s">
        <v>618</v>
      </c>
      <c r="AH119" s="65" t="s">
        <v>619</v>
      </c>
      <c r="AI119" s="150" t="s">
        <v>789</v>
      </c>
      <c r="AJ119" s="102" t="s">
        <v>621</v>
      </c>
      <c r="AK119" s="97" t="s">
        <v>627</v>
      </c>
      <c r="AL119" s="98" t="s">
        <v>628</v>
      </c>
      <c r="AM119" s="98" t="s">
        <v>629</v>
      </c>
      <c r="AN119" s="98" t="s">
        <v>630</v>
      </c>
      <c r="AO119" s="72" t="s">
        <v>631</v>
      </c>
      <c r="AP119" s="72" t="s">
        <v>632</v>
      </c>
      <c r="AQ119" s="72" t="s">
        <v>676</v>
      </c>
      <c r="AR119" s="161" t="s">
        <v>634</v>
      </c>
      <c r="AS119" s="70"/>
      <c r="AT119" s="70"/>
      <c r="AU119" s="70"/>
      <c r="AV119" s="70"/>
      <c r="AW119" s="79"/>
      <c r="AX119" s="79"/>
      <c r="AY119" s="79"/>
      <c r="AZ119" s="79"/>
      <c r="BA119" s="70"/>
      <c r="BB119" s="70"/>
      <c r="BC119" s="70"/>
      <c r="BD119" s="70"/>
      <c r="BE119" s="100" t="s">
        <v>677</v>
      </c>
      <c r="BF119" s="100" t="s">
        <v>606</v>
      </c>
      <c r="BG119" s="101">
        <v>1</v>
      </c>
      <c r="BH119" s="100" t="s">
        <v>607</v>
      </c>
    </row>
    <row r="120" spans="1:60" ht="36" customHeight="1">
      <c r="A120" s="136">
        <v>111001032433</v>
      </c>
      <c r="B120" s="137" t="s">
        <v>280</v>
      </c>
      <c r="C120" s="138" t="s">
        <v>81</v>
      </c>
      <c r="D120" s="139" t="s">
        <v>147</v>
      </c>
      <c r="I120" s="155"/>
      <c r="J120" s="155"/>
      <c r="K120" s="155"/>
      <c r="L120" s="166"/>
      <c r="M120" s="89"/>
      <c r="N120" s="89"/>
      <c r="O120" s="89"/>
      <c r="P120" s="89"/>
      <c r="Q120" s="78"/>
      <c r="R120" s="78"/>
      <c r="S120" s="78"/>
      <c r="T120" s="79"/>
      <c r="U120" s="66"/>
      <c r="V120" s="66"/>
      <c r="W120" s="66"/>
      <c r="X120" s="66"/>
      <c r="Y120" s="68"/>
      <c r="Z120" s="68"/>
      <c r="AA120" s="68"/>
      <c r="AB120" s="68"/>
      <c r="AC120" s="88" t="s">
        <v>697</v>
      </c>
      <c r="AD120" s="74" t="s">
        <v>659</v>
      </c>
      <c r="AE120" s="74" t="s">
        <v>818</v>
      </c>
      <c r="AF120" s="74" t="s">
        <v>661</v>
      </c>
      <c r="AG120" s="65" t="s">
        <v>618</v>
      </c>
      <c r="AH120" s="65" t="s">
        <v>619</v>
      </c>
      <c r="AI120" s="150" t="s">
        <v>666</v>
      </c>
      <c r="AJ120" s="102" t="s">
        <v>621</v>
      </c>
      <c r="AK120" s="97" t="s">
        <v>627</v>
      </c>
      <c r="AL120" s="98" t="s">
        <v>628</v>
      </c>
      <c r="AM120" s="98" t="s">
        <v>629</v>
      </c>
      <c r="AN120" s="98" t="s">
        <v>630</v>
      </c>
      <c r="AO120" s="68"/>
      <c r="AP120" s="68"/>
      <c r="AQ120" s="68"/>
      <c r="AR120" s="68"/>
      <c r="AS120" s="70"/>
      <c r="AT120" s="70"/>
      <c r="AU120" s="70"/>
      <c r="AV120" s="70"/>
      <c r="AW120" s="79"/>
      <c r="AX120" s="79"/>
      <c r="AY120" s="79"/>
      <c r="AZ120" s="79"/>
      <c r="BA120" s="70"/>
      <c r="BB120" s="70"/>
      <c r="BC120" s="70"/>
      <c r="BD120" s="70"/>
      <c r="BE120" s="100" t="s">
        <v>677</v>
      </c>
      <c r="BF120" s="100" t="s">
        <v>606</v>
      </c>
      <c r="BG120" s="101">
        <v>1</v>
      </c>
      <c r="BH120" s="100" t="s">
        <v>607</v>
      </c>
    </row>
    <row r="121" spans="1:60" ht="36" customHeight="1">
      <c r="A121" s="136">
        <v>111001034011</v>
      </c>
      <c r="B121" s="137" t="s">
        <v>286</v>
      </c>
      <c r="C121" s="138" t="s">
        <v>77</v>
      </c>
      <c r="D121" s="139" t="s">
        <v>147</v>
      </c>
      <c r="I121" s="155"/>
      <c r="J121" s="155"/>
      <c r="K121" s="155"/>
      <c r="L121" s="166"/>
      <c r="M121" s="89"/>
      <c r="N121" s="89"/>
      <c r="O121" s="89"/>
      <c r="P121" s="89"/>
      <c r="Q121" s="78" t="s">
        <v>596</v>
      </c>
      <c r="R121" s="80" t="s">
        <v>615</v>
      </c>
      <c r="S121" s="78" t="s">
        <v>819</v>
      </c>
      <c r="T121" s="79" t="s">
        <v>617</v>
      </c>
      <c r="U121" s="66"/>
      <c r="V121" s="66"/>
      <c r="W121" s="66"/>
      <c r="X121" s="66"/>
      <c r="Y121" s="68"/>
      <c r="Z121" s="68"/>
      <c r="AA121" s="68"/>
      <c r="AB121" s="68"/>
      <c r="AC121" s="74"/>
      <c r="AD121" s="92"/>
      <c r="AE121" s="91"/>
      <c r="AF121" s="89"/>
      <c r="AG121" s="65" t="s">
        <v>618</v>
      </c>
      <c r="AH121" s="65" t="s">
        <v>619</v>
      </c>
      <c r="AI121" s="150" t="s">
        <v>666</v>
      </c>
      <c r="AJ121" s="102" t="s">
        <v>621</v>
      </c>
      <c r="AK121" s="97" t="s">
        <v>627</v>
      </c>
      <c r="AL121" s="98" t="s">
        <v>628</v>
      </c>
      <c r="AM121" s="98" t="s">
        <v>629</v>
      </c>
      <c r="AN121" s="98" t="s">
        <v>630</v>
      </c>
      <c r="AO121" s="68"/>
      <c r="AP121" s="68"/>
      <c r="AQ121" s="68"/>
      <c r="AR121" s="68"/>
      <c r="AS121" s="70"/>
      <c r="AT121" s="70"/>
      <c r="AU121" s="70"/>
      <c r="AV121" s="70"/>
      <c r="AW121" s="79"/>
      <c r="AX121" s="78"/>
      <c r="AY121" s="78"/>
      <c r="AZ121" s="78"/>
      <c r="BA121" s="70"/>
      <c r="BB121" s="70"/>
      <c r="BC121" s="70"/>
      <c r="BD121" s="70"/>
      <c r="BE121" s="100" t="s">
        <v>677</v>
      </c>
      <c r="BF121" s="100" t="s">
        <v>606</v>
      </c>
      <c r="BG121" s="101">
        <v>1</v>
      </c>
      <c r="BH121" s="100" t="s">
        <v>607</v>
      </c>
    </row>
    <row r="122" spans="1:60" ht="36" customHeight="1">
      <c r="A122" s="136">
        <v>111001046621</v>
      </c>
      <c r="B122" s="137" t="s">
        <v>317</v>
      </c>
      <c r="C122" s="138" t="s">
        <v>77</v>
      </c>
      <c r="D122" s="139" t="s">
        <v>147</v>
      </c>
      <c r="I122" s="64" t="s">
        <v>622</v>
      </c>
      <c r="J122" s="64" t="s">
        <v>623</v>
      </c>
      <c r="K122" s="64" t="s">
        <v>624</v>
      </c>
      <c r="L122" s="64" t="s">
        <v>625</v>
      </c>
      <c r="M122" s="89"/>
      <c r="N122" s="89"/>
      <c r="O122" s="89"/>
      <c r="P122" s="89"/>
      <c r="Q122" s="78"/>
      <c r="R122" s="78"/>
      <c r="S122" s="78"/>
      <c r="T122" s="79"/>
      <c r="U122" s="66"/>
      <c r="V122" s="66"/>
      <c r="W122" s="66"/>
      <c r="X122" s="66"/>
      <c r="Y122" s="68" t="s">
        <v>752</v>
      </c>
      <c r="Z122" s="68" t="s">
        <v>679</v>
      </c>
      <c r="AA122" s="68" t="s">
        <v>680</v>
      </c>
      <c r="AB122" s="68" t="s">
        <v>681</v>
      </c>
      <c r="AC122" s="74"/>
      <c r="AD122" s="74"/>
      <c r="AE122" s="74"/>
      <c r="AF122" s="74"/>
      <c r="AG122" s="65" t="s">
        <v>618</v>
      </c>
      <c r="AH122" s="65" t="s">
        <v>619</v>
      </c>
      <c r="AI122" s="150" t="s">
        <v>666</v>
      </c>
      <c r="AJ122" s="102" t="s">
        <v>621</v>
      </c>
      <c r="AK122" s="142"/>
      <c r="AL122" s="142"/>
      <c r="AM122" s="142"/>
      <c r="AN122" s="142"/>
      <c r="AO122" s="68"/>
      <c r="AP122" s="68"/>
      <c r="AQ122" s="68"/>
      <c r="AR122" s="68"/>
      <c r="AS122" s="70"/>
      <c r="AT122" s="70"/>
      <c r="AU122" s="70"/>
      <c r="AV122" s="70"/>
      <c r="AW122" s="79"/>
      <c r="AX122" s="79"/>
      <c r="AY122" s="79"/>
      <c r="AZ122" s="79"/>
      <c r="BA122" s="70"/>
      <c r="BB122" s="70"/>
      <c r="BC122" s="70"/>
      <c r="BD122" s="70"/>
      <c r="BE122" s="100" t="s">
        <v>677</v>
      </c>
      <c r="BF122" s="100" t="s">
        <v>606</v>
      </c>
      <c r="BG122" s="101">
        <v>1</v>
      </c>
      <c r="BH122" s="100" t="s">
        <v>607</v>
      </c>
    </row>
    <row r="123" spans="1:60" ht="36" customHeight="1">
      <c r="A123" s="136">
        <v>111001102016</v>
      </c>
      <c r="B123" s="143" t="s">
        <v>370</v>
      </c>
      <c r="C123" s="138" t="s">
        <v>81</v>
      </c>
      <c r="D123" s="139" t="s">
        <v>147</v>
      </c>
      <c r="I123" s="64" t="s">
        <v>622</v>
      </c>
      <c r="J123" s="64" t="s">
        <v>623</v>
      </c>
      <c r="K123" s="64" t="s">
        <v>624</v>
      </c>
      <c r="L123" s="64" t="s">
        <v>625</v>
      </c>
      <c r="M123" s="89"/>
      <c r="N123" s="89"/>
      <c r="O123" s="89"/>
      <c r="P123" s="89"/>
      <c r="Q123" s="78"/>
      <c r="R123" s="78"/>
      <c r="S123" s="78"/>
      <c r="T123" s="79"/>
      <c r="U123" s="66" t="s">
        <v>820</v>
      </c>
      <c r="V123" s="66" t="s">
        <v>821</v>
      </c>
      <c r="W123" s="66" t="s">
        <v>726</v>
      </c>
      <c r="X123" s="66" t="s">
        <v>696</v>
      </c>
      <c r="Y123" s="68"/>
      <c r="Z123" s="68"/>
      <c r="AA123" s="68"/>
      <c r="AB123" s="68"/>
      <c r="AC123" s="74"/>
      <c r="AD123" s="74"/>
      <c r="AE123" s="74"/>
      <c r="AF123" s="74"/>
      <c r="AG123" s="79"/>
      <c r="AH123" s="79"/>
      <c r="AI123" s="146" t="s">
        <v>600</v>
      </c>
      <c r="AJ123" s="103" t="s">
        <v>600</v>
      </c>
      <c r="AK123" s="142"/>
      <c r="AL123" s="142"/>
      <c r="AM123" s="142"/>
      <c r="AN123" s="142"/>
      <c r="AO123" s="68"/>
      <c r="AP123" s="151"/>
      <c r="AQ123" s="151"/>
      <c r="AR123" s="151"/>
      <c r="AS123" s="70"/>
      <c r="AT123" s="70"/>
      <c r="AU123" s="70"/>
      <c r="AV123" s="70"/>
      <c r="AW123" s="79"/>
      <c r="AX123" s="79"/>
      <c r="AY123" s="79"/>
      <c r="AZ123" s="79"/>
      <c r="BA123" s="70"/>
      <c r="BB123" s="70"/>
      <c r="BC123" s="70"/>
      <c r="BD123" s="70"/>
      <c r="BE123" s="100" t="s">
        <v>677</v>
      </c>
      <c r="BF123" s="100" t="s">
        <v>606</v>
      </c>
      <c r="BG123" s="101">
        <v>1</v>
      </c>
      <c r="BH123" s="100" t="s">
        <v>607</v>
      </c>
    </row>
    <row r="124" spans="1:60" ht="36" customHeight="1">
      <c r="A124" s="136">
        <v>111001801047</v>
      </c>
      <c r="B124" s="137" t="s">
        <v>413</v>
      </c>
      <c r="C124" s="138" t="s">
        <v>77</v>
      </c>
      <c r="D124" s="139" t="s">
        <v>147</v>
      </c>
      <c r="E124" s="75" t="s">
        <v>765</v>
      </c>
      <c r="F124" s="75" t="s">
        <v>736</v>
      </c>
      <c r="G124" s="95" t="s">
        <v>822</v>
      </c>
      <c r="H124" s="167" t="s">
        <v>738</v>
      </c>
      <c r="I124" s="64" t="s">
        <v>622</v>
      </c>
      <c r="J124" s="64" t="s">
        <v>623</v>
      </c>
      <c r="K124" s="64" t="s">
        <v>624</v>
      </c>
      <c r="L124" s="64" t="s">
        <v>625</v>
      </c>
      <c r="M124" s="89"/>
      <c r="N124" s="89"/>
      <c r="O124" s="89"/>
      <c r="P124" s="89"/>
      <c r="Q124" s="78"/>
      <c r="R124" s="78"/>
      <c r="S124" s="78"/>
      <c r="T124" s="79"/>
      <c r="U124" s="66"/>
      <c r="V124" s="66"/>
      <c r="W124" s="66"/>
      <c r="X124" s="66"/>
      <c r="Y124" s="68" t="s">
        <v>703</v>
      </c>
      <c r="Z124" s="68" t="s">
        <v>679</v>
      </c>
      <c r="AA124" s="68" t="s">
        <v>680</v>
      </c>
      <c r="AB124" s="68">
        <v>10</v>
      </c>
      <c r="AC124" s="74"/>
      <c r="AD124" s="74"/>
      <c r="AE124" s="74"/>
      <c r="AF124" s="74"/>
      <c r="AG124" s="65" t="s">
        <v>618</v>
      </c>
      <c r="AH124" s="65" t="s">
        <v>619</v>
      </c>
      <c r="AI124" s="150" t="s">
        <v>823</v>
      </c>
      <c r="AJ124" s="102" t="s">
        <v>621</v>
      </c>
      <c r="AK124" s="97" t="s">
        <v>627</v>
      </c>
      <c r="AL124" s="97" t="s">
        <v>628</v>
      </c>
      <c r="AM124" s="97" t="s">
        <v>824</v>
      </c>
      <c r="AN124" s="97" t="s">
        <v>630</v>
      </c>
      <c r="AO124" s="68"/>
      <c r="AP124" s="151"/>
      <c r="AQ124" s="151"/>
      <c r="AR124" s="151"/>
      <c r="AS124" s="84">
        <v>46238</v>
      </c>
      <c r="AT124" s="85" t="s">
        <v>685</v>
      </c>
      <c r="AU124" s="70">
        <v>1</v>
      </c>
      <c r="AV124" s="85" t="s">
        <v>692</v>
      </c>
      <c r="AW124" s="79"/>
      <c r="AX124" s="79"/>
      <c r="AY124" s="79"/>
      <c r="AZ124" s="79"/>
      <c r="BA124" s="70"/>
      <c r="BB124" s="70"/>
      <c r="BC124" s="70"/>
      <c r="BD124" s="70"/>
      <c r="BE124" s="100" t="s">
        <v>677</v>
      </c>
      <c r="BF124" s="100" t="s">
        <v>606</v>
      </c>
      <c r="BG124" s="101">
        <v>1</v>
      </c>
      <c r="BH124" s="100" t="s">
        <v>607</v>
      </c>
    </row>
    <row r="125" spans="1:60" ht="36" customHeight="1">
      <c r="A125" s="136">
        <v>111001014168</v>
      </c>
      <c r="B125" s="137" t="s">
        <v>188</v>
      </c>
      <c r="C125" s="138" t="s">
        <v>77</v>
      </c>
      <c r="D125" s="139" t="s">
        <v>147</v>
      </c>
      <c r="E125" s="75" t="s">
        <v>765</v>
      </c>
      <c r="F125" s="75" t="s">
        <v>736</v>
      </c>
      <c r="G125" s="75" t="s">
        <v>825</v>
      </c>
      <c r="H125" s="167" t="s">
        <v>738</v>
      </c>
      <c r="I125" s="152"/>
      <c r="J125" s="152"/>
      <c r="K125" s="152"/>
      <c r="L125" s="153"/>
      <c r="M125" s="89"/>
      <c r="N125" s="89"/>
      <c r="O125" s="89"/>
      <c r="P125" s="89"/>
      <c r="Q125" s="78"/>
      <c r="R125" s="78"/>
      <c r="S125" s="78"/>
      <c r="T125" s="79"/>
      <c r="U125" s="66" t="s">
        <v>596</v>
      </c>
      <c r="V125" s="66" t="s">
        <v>597</v>
      </c>
      <c r="W125" s="66" t="s">
        <v>598</v>
      </c>
      <c r="X125" s="66" t="s">
        <v>599</v>
      </c>
      <c r="Y125" s="68"/>
      <c r="Z125" s="68"/>
      <c r="AA125" s="68"/>
      <c r="AB125" s="68"/>
      <c r="AC125" s="74"/>
      <c r="AD125" s="74"/>
      <c r="AE125" s="74"/>
      <c r="AF125" s="74"/>
      <c r="AG125" s="65" t="s">
        <v>618</v>
      </c>
      <c r="AH125" s="65" t="s">
        <v>619</v>
      </c>
      <c r="AI125" s="150" t="s">
        <v>826</v>
      </c>
      <c r="AJ125" s="102" t="s">
        <v>621</v>
      </c>
      <c r="AK125" s="97" t="s">
        <v>627</v>
      </c>
      <c r="AL125" s="98" t="s">
        <v>628</v>
      </c>
      <c r="AM125" s="98" t="s">
        <v>629</v>
      </c>
      <c r="AN125" s="98" t="s">
        <v>630</v>
      </c>
      <c r="AO125" s="86" t="s">
        <v>645</v>
      </c>
      <c r="AP125" s="86" t="s">
        <v>646</v>
      </c>
      <c r="AQ125" s="86" t="s">
        <v>654</v>
      </c>
      <c r="AR125" s="86" t="s">
        <v>604</v>
      </c>
      <c r="AS125" s="70"/>
      <c r="AT125" s="70"/>
      <c r="AU125" s="70"/>
      <c r="AV125" s="70"/>
      <c r="AW125" s="79"/>
      <c r="AX125" s="79"/>
      <c r="AY125" s="79"/>
      <c r="AZ125" s="79"/>
      <c r="BA125" s="70"/>
      <c r="BB125" s="70"/>
      <c r="BC125" s="70"/>
      <c r="BD125" s="70"/>
      <c r="BE125" s="100" t="s">
        <v>677</v>
      </c>
      <c r="BF125" s="100" t="s">
        <v>606</v>
      </c>
      <c r="BG125" s="101">
        <v>2</v>
      </c>
      <c r="BH125" s="100" t="s">
        <v>607</v>
      </c>
    </row>
    <row r="126" spans="1:60" ht="36" customHeight="1">
      <c r="A126" s="136">
        <v>111001019411</v>
      </c>
      <c r="B126" s="137" t="s">
        <v>239</v>
      </c>
      <c r="C126" s="138" t="s">
        <v>81</v>
      </c>
      <c r="D126" s="139" t="s">
        <v>117</v>
      </c>
      <c r="I126" s="155"/>
      <c r="J126" s="155"/>
      <c r="K126" s="155"/>
      <c r="L126" s="166"/>
      <c r="M126" s="89"/>
      <c r="N126" s="89"/>
      <c r="O126" s="89"/>
      <c r="P126" s="89"/>
      <c r="Q126" s="78" t="s">
        <v>650</v>
      </c>
      <c r="R126" s="80" t="s">
        <v>651</v>
      </c>
      <c r="S126" s="78" t="s">
        <v>827</v>
      </c>
      <c r="T126" s="79" t="s">
        <v>617</v>
      </c>
      <c r="U126" s="66"/>
      <c r="V126" s="66"/>
      <c r="W126" s="66"/>
      <c r="X126" s="66"/>
      <c r="Y126" s="68"/>
      <c r="Z126" s="68"/>
      <c r="AA126" s="68"/>
      <c r="AB126" s="68"/>
      <c r="AC126" s="74"/>
      <c r="AD126" s="74"/>
      <c r="AE126" s="74"/>
      <c r="AF126" s="74"/>
      <c r="AG126" s="65" t="s">
        <v>618</v>
      </c>
      <c r="AH126" s="65" t="s">
        <v>619</v>
      </c>
      <c r="AI126" s="150" t="s">
        <v>747</v>
      </c>
      <c r="AJ126" s="102" t="s">
        <v>621</v>
      </c>
      <c r="AK126" s="142"/>
      <c r="AL126" s="142"/>
      <c r="AM126" s="142"/>
      <c r="AN126" s="142"/>
      <c r="AO126" s="68"/>
      <c r="AP126" s="68"/>
      <c r="AQ126" s="68"/>
      <c r="AR126" s="68"/>
      <c r="AS126" s="70"/>
      <c r="AT126" s="70"/>
      <c r="AU126" s="70"/>
      <c r="AV126" s="70"/>
      <c r="AW126" s="79"/>
      <c r="AX126" s="79"/>
      <c r="AY126" s="79"/>
      <c r="AZ126" s="79"/>
      <c r="BA126" s="70"/>
      <c r="BB126" s="70"/>
      <c r="BC126" s="70"/>
      <c r="BD126" s="70"/>
      <c r="BE126" s="100" t="s">
        <v>673</v>
      </c>
      <c r="BF126" s="100" t="s">
        <v>606</v>
      </c>
      <c r="BG126" s="101">
        <v>1</v>
      </c>
      <c r="BH126" s="100" t="s">
        <v>607</v>
      </c>
    </row>
    <row r="127" spans="1:60" ht="36" customHeight="1">
      <c r="A127" s="136">
        <v>111001019526</v>
      </c>
      <c r="B127" s="137" t="s">
        <v>240</v>
      </c>
      <c r="C127" s="138" t="s">
        <v>81</v>
      </c>
      <c r="D127" s="139" t="s">
        <v>185</v>
      </c>
      <c r="I127" s="155"/>
      <c r="J127" s="155"/>
      <c r="K127" s="155"/>
      <c r="L127" s="166"/>
      <c r="M127" s="89"/>
      <c r="N127" s="89"/>
      <c r="O127" s="89"/>
      <c r="P127" s="89"/>
      <c r="Q127" s="78" t="s">
        <v>650</v>
      </c>
      <c r="R127" s="80" t="s">
        <v>651</v>
      </c>
      <c r="S127" s="78" t="s">
        <v>828</v>
      </c>
      <c r="T127" s="79" t="s">
        <v>617</v>
      </c>
      <c r="U127" s="66"/>
      <c r="V127" s="66"/>
      <c r="W127" s="66"/>
      <c r="X127" s="66"/>
      <c r="Y127" s="68"/>
      <c r="Z127" s="68"/>
      <c r="AA127" s="68"/>
      <c r="AB127" s="68"/>
      <c r="AC127" s="74"/>
      <c r="AD127" s="74"/>
      <c r="AE127" s="74"/>
      <c r="AF127" s="74"/>
      <c r="AG127" s="65" t="s">
        <v>618</v>
      </c>
      <c r="AH127" s="65" t="s">
        <v>619</v>
      </c>
      <c r="AI127" s="150" t="s">
        <v>716</v>
      </c>
      <c r="AJ127" s="102" t="s">
        <v>621</v>
      </c>
      <c r="AK127" s="142"/>
      <c r="AL127" s="142"/>
      <c r="AM127" s="142"/>
      <c r="AN127" s="142"/>
      <c r="AO127" s="68"/>
      <c r="AP127" s="68"/>
      <c r="AQ127" s="68"/>
      <c r="AR127" s="68"/>
      <c r="AS127" s="70"/>
      <c r="AT127" s="70"/>
      <c r="AU127" s="70"/>
      <c r="AV127" s="70"/>
      <c r="AW127" s="79"/>
      <c r="AX127" s="79"/>
      <c r="AY127" s="79"/>
      <c r="AZ127" s="79"/>
      <c r="BA127" s="70" t="s">
        <v>668</v>
      </c>
      <c r="BB127" s="70" t="s">
        <v>669</v>
      </c>
      <c r="BC127" s="70" t="s">
        <v>829</v>
      </c>
      <c r="BD127" s="70" t="s">
        <v>671</v>
      </c>
      <c r="BE127" s="100" t="s">
        <v>677</v>
      </c>
      <c r="BF127" s="100" t="s">
        <v>606</v>
      </c>
      <c r="BG127" s="101">
        <v>2</v>
      </c>
      <c r="BH127" s="100" t="s">
        <v>607</v>
      </c>
    </row>
    <row r="128" spans="1:60" ht="36" customHeight="1">
      <c r="A128" s="136">
        <v>111001020095</v>
      </c>
      <c r="B128" s="137" t="s">
        <v>241</v>
      </c>
      <c r="C128" s="138" t="s">
        <v>77</v>
      </c>
      <c r="D128" s="139" t="s">
        <v>130</v>
      </c>
      <c r="I128" s="155"/>
      <c r="J128" s="155"/>
      <c r="K128" s="155"/>
      <c r="L128" s="166"/>
      <c r="M128" s="89"/>
      <c r="N128" s="89"/>
      <c r="O128" s="89"/>
      <c r="P128" s="89"/>
      <c r="Q128" s="78"/>
      <c r="R128" s="78"/>
      <c r="S128" s="78"/>
      <c r="T128" s="79"/>
      <c r="U128" s="66"/>
      <c r="V128" s="66"/>
      <c r="W128" s="66"/>
      <c r="X128" s="66"/>
      <c r="Y128" s="68"/>
      <c r="Z128" s="68"/>
      <c r="AA128" s="68"/>
      <c r="AB128" s="68"/>
      <c r="AC128" s="74"/>
      <c r="AD128" s="74"/>
      <c r="AE128" s="74"/>
      <c r="AF128" s="74"/>
      <c r="AG128" s="65" t="s">
        <v>618</v>
      </c>
      <c r="AH128" s="65" t="s">
        <v>619</v>
      </c>
      <c r="AI128" s="150" t="s">
        <v>776</v>
      </c>
      <c r="AJ128" s="102" t="s">
        <v>621</v>
      </c>
      <c r="AK128" s="142"/>
      <c r="AL128" s="142"/>
      <c r="AM128" s="142"/>
      <c r="AN128" s="142"/>
      <c r="AO128" s="68"/>
      <c r="AP128" s="68"/>
      <c r="AQ128" s="68"/>
      <c r="AR128" s="68"/>
      <c r="AS128" s="70"/>
      <c r="AT128" s="70"/>
      <c r="AU128" s="70"/>
      <c r="AV128" s="70"/>
      <c r="AW128" s="79"/>
      <c r="AX128" s="79"/>
      <c r="AY128" s="79"/>
      <c r="AZ128" s="79"/>
      <c r="BA128" s="70"/>
      <c r="BB128" s="70"/>
      <c r="BC128" s="70"/>
      <c r="BD128" s="70"/>
      <c r="BE128" s="100" t="s">
        <v>677</v>
      </c>
      <c r="BF128" s="100" t="s">
        <v>606</v>
      </c>
      <c r="BG128" s="101">
        <v>2</v>
      </c>
      <c r="BH128" s="100" t="s">
        <v>607</v>
      </c>
    </row>
    <row r="129" spans="1:60" ht="36" customHeight="1">
      <c r="A129" s="136">
        <v>111001020168</v>
      </c>
      <c r="B129" s="137" t="s">
        <v>242</v>
      </c>
      <c r="C129" s="138" t="s">
        <v>144</v>
      </c>
      <c r="D129" s="139" t="s">
        <v>72</v>
      </c>
      <c r="I129" s="155"/>
      <c r="J129" s="155"/>
      <c r="K129" s="155"/>
      <c r="L129" s="166"/>
      <c r="M129" s="104" t="s">
        <v>608</v>
      </c>
      <c r="N129" s="104" t="s">
        <v>609</v>
      </c>
      <c r="O129" s="104">
        <v>3</v>
      </c>
      <c r="P129" s="104">
        <v>10</v>
      </c>
      <c r="Q129" s="78"/>
      <c r="R129" s="78"/>
      <c r="S129" s="78"/>
      <c r="T129" s="79"/>
      <c r="U129" s="66" t="s">
        <v>596</v>
      </c>
      <c r="V129" s="66" t="s">
        <v>597</v>
      </c>
      <c r="W129" s="66" t="s">
        <v>598</v>
      </c>
      <c r="X129" s="66" t="s">
        <v>599</v>
      </c>
      <c r="Y129" s="68"/>
      <c r="Z129" s="68"/>
      <c r="AA129" s="68"/>
      <c r="AB129" s="68"/>
      <c r="AC129" s="88" t="s">
        <v>830</v>
      </c>
      <c r="AD129" s="74" t="s">
        <v>612</v>
      </c>
      <c r="AE129" s="74" t="s">
        <v>831</v>
      </c>
      <c r="AF129" s="74" t="s">
        <v>661</v>
      </c>
      <c r="AG129" s="79"/>
      <c r="AH129" s="79"/>
      <c r="AI129" s="146" t="s">
        <v>600</v>
      </c>
      <c r="AJ129" s="103" t="s">
        <v>600</v>
      </c>
      <c r="AK129" s="142"/>
      <c r="AL129" s="142"/>
      <c r="AM129" s="142"/>
      <c r="AN129" s="142"/>
      <c r="AO129" s="72" t="s">
        <v>639</v>
      </c>
      <c r="AP129" s="73" t="s">
        <v>640</v>
      </c>
      <c r="AQ129" s="73" t="s">
        <v>662</v>
      </c>
      <c r="AR129" s="73" t="s">
        <v>663</v>
      </c>
      <c r="AS129" s="70"/>
      <c r="AT129" s="70"/>
      <c r="AU129" s="70"/>
      <c r="AV129" s="70"/>
      <c r="AW129" s="79"/>
      <c r="AX129" s="79"/>
      <c r="AY129" s="79"/>
      <c r="AZ129" s="79"/>
      <c r="BA129" s="70"/>
      <c r="BB129" s="70"/>
      <c r="BC129" s="70"/>
      <c r="BD129" s="70"/>
      <c r="BE129" s="100" t="s">
        <v>605</v>
      </c>
      <c r="BF129" s="100" t="s">
        <v>606</v>
      </c>
      <c r="BG129" s="101">
        <v>4</v>
      </c>
      <c r="BH129" s="100" t="s">
        <v>607</v>
      </c>
    </row>
    <row r="130" spans="1:60" ht="36" customHeight="1">
      <c r="A130" s="136">
        <v>111001086835</v>
      </c>
      <c r="B130" s="137" t="s">
        <v>356</v>
      </c>
      <c r="C130" s="138" t="s">
        <v>77</v>
      </c>
      <c r="D130" s="139" t="s">
        <v>197</v>
      </c>
      <c r="I130" s="64" t="s">
        <v>622</v>
      </c>
      <c r="J130" s="64" t="s">
        <v>623</v>
      </c>
      <c r="K130" s="64" t="s">
        <v>624</v>
      </c>
      <c r="L130" s="64" t="s">
        <v>625</v>
      </c>
      <c r="M130" s="89"/>
      <c r="N130" s="89"/>
      <c r="O130" s="89"/>
      <c r="P130" s="89"/>
      <c r="Q130" s="78"/>
      <c r="R130" s="78"/>
      <c r="S130" s="78"/>
      <c r="T130" s="79"/>
      <c r="U130" s="66" t="s">
        <v>596</v>
      </c>
      <c r="V130" s="66" t="s">
        <v>597</v>
      </c>
      <c r="W130" s="66" t="s">
        <v>598</v>
      </c>
      <c r="X130" s="66" t="s">
        <v>599</v>
      </c>
      <c r="Y130" s="68"/>
      <c r="Z130" s="68"/>
      <c r="AA130" s="68"/>
      <c r="AB130" s="68"/>
      <c r="AC130" s="74"/>
      <c r="AD130" s="74"/>
      <c r="AE130" s="74"/>
      <c r="AF130" s="74"/>
      <c r="AG130" s="79"/>
      <c r="AH130" s="79"/>
      <c r="AI130" s="146" t="s">
        <v>600</v>
      </c>
      <c r="AJ130" s="103" t="s">
        <v>600</v>
      </c>
      <c r="AK130" s="142"/>
      <c r="AL130" s="142"/>
      <c r="AM130" s="142"/>
      <c r="AN130" s="142"/>
      <c r="AO130" s="170" t="s">
        <v>639</v>
      </c>
      <c r="AP130" s="183" t="s">
        <v>640</v>
      </c>
      <c r="AQ130" s="183" t="s">
        <v>598</v>
      </c>
      <c r="AR130" s="183" t="s">
        <v>634</v>
      </c>
      <c r="AS130" s="70"/>
      <c r="AT130" s="70"/>
      <c r="AU130" s="70"/>
      <c r="AV130" s="70"/>
      <c r="AW130" s="79"/>
      <c r="AX130" s="79"/>
      <c r="AY130" s="79"/>
      <c r="AZ130" s="79"/>
      <c r="BA130" s="70"/>
      <c r="BB130" s="70"/>
      <c r="BC130" s="70"/>
      <c r="BD130" s="70"/>
      <c r="BE130" s="100" t="s">
        <v>677</v>
      </c>
      <c r="BF130" s="100" t="s">
        <v>606</v>
      </c>
      <c r="BG130" s="101">
        <v>1</v>
      </c>
      <c r="BH130" s="100" t="s">
        <v>607</v>
      </c>
    </row>
    <row r="131" spans="1:60" ht="36" customHeight="1">
      <c r="A131" s="136">
        <v>111001014176</v>
      </c>
      <c r="B131" s="137" t="s">
        <v>189</v>
      </c>
      <c r="C131" s="138" t="s">
        <v>81</v>
      </c>
      <c r="D131" s="139" t="s">
        <v>147</v>
      </c>
      <c r="I131" s="152"/>
      <c r="J131" s="152"/>
      <c r="K131" s="152"/>
      <c r="L131" s="153"/>
      <c r="M131" s="89"/>
      <c r="N131" s="89"/>
      <c r="O131" s="89"/>
      <c r="P131" s="89"/>
      <c r="Q131" s="78" t="s">
        <v>650</v>
      </c>
      <c r="R131" s="80" t="s">
        <v>651</v>
      </c>
      <c r="S131" s="78" t="s">
        <v>832</v>
      </c>
      <c r="T131" s="79" t="s">
        <v>617</v>
      </c>
      <c r="U131" s="66" t="s">
        <v>833</v>
      </c>
      <c r="V131" s="66" t="s">
        <v>834</v>
      </c>
      <c r="W131" s="66" t="s">
        <v>835</v>
      </c>
      <c r="X131" s="66" t="s">
        <v>836</v>
      </c>
      <c r="Y131" s="68"/>
      <c r="Z131" s="68"/>
      <c r="AA131" s="68"/>
      <c r="AB131" s="68"/>
      <c r="AC131" s="88" t="s">
        <v>697</v>
      </c>
      <c r="AD131" s="74" t="s">
        <v>659</v>
      </c>
      <c r="AE131" s="74" t="s">
        <v>753</v>
      </c>
      <c r="AF131" s="74" t="s">
        <v>614</v>
      </c>
      <c r="AG131" s="79"/>
      <c r="AH131" s="79"/>
      <c r="AI131" s="146" t="s">
        <v>600</v>
      </c>
      <c r="AJ131" s="103" t="s">
        <v>600</v>
      </c>
      <c r="AK131" s="97" t="s">
        <v>627</v>
      </c>
      <c r="AL131" s="97" t="s">
        <v>628</v>
      </c>
      <c r="AM131" s="97" t="s">
        <v>629</v>
      </c>
      <c r="AN131" s="97" t="s">
        <v>630</v>
      </c>
      <c r="AO131" s="68"/>
      <c r="AP131" s="68"/>
      <c r="AQ131" s="68"/>
      <c r="AR131" s="68"/>
      <c r="AS131" s="70"/>
      <c r="AT131" s="70"/>
      <c r="AU131" s="70"/>
      <c r="AV131" s="70"/>
      <c r="AW131" s="79"/>
      <c r="AX131" s="79"/>
      <c r="AY131" s="79"/>
      <c r="AZ131" s="79"/>
      <c r="BA131" s="70"/>
      <c r="BB131" s="70"/>
      <c r="BC131" s="70"/>
      <c r="BD131" s="70"/>
      <c r="BE131" s="100" t="s">
        <v>677</v>
      </c>
      <c r="BF131" s="100" t="s">
        <v>606</v>
      </c>
      <c r="BG131" s="101">
        <v>2</v>
      </c>
      <c r="BH131" s="100" t="s">
        <v>607</v>
      </c>
    </row>
    <row r="132" spans="1:60" ht="36" customHeight="1">
      <c r="A132" s="136">
        <v>211850000698</v>
      </c>
      <c r="B132" s="143" t="s">
        <v>473</v>
      </c>
      <c r="C132" s="138"/>
      <c r="D132" s="139" t="s">
        <v>182</v>
      </c>
      <c r="I132" s="64" t="s">
        <v>622</v>
      </c>
      <c r="J132" s="64" t="s">
        <v>623</v>
      </c>
      <c r="K132" s="64" t="s">
        <v>624</v>
      </c>
      <c r="L132" s="64" t="s">
        <v>625</v>
      </c>
      <c r="M132" s="89"/>
      <c r="N132" s="89"/>
      <c r="O132" s="89"/>
      <c r="P132" s="89"/>
      <c r="Q132" s="78"/>
      <c r="R132" s="78"/>
      <c r="S132" s="78"/>
      <c r="T132" s="79"/>
      <c r="U132" s="66"/>
      <c r="V132" s="66"/>
      <c r="W132" s="66"/>
      <c r="X132" s="66"/>
      <c r="Y132" s="68"/>
      <c r="Z132" s="68"/>
      <c r="AA132" s="68"/>
      <c r="AB132" s="68"/>
      <c r="AC132" s="74"/>
      <c r="AD132" s="92"/>
      <c r="AE132" s="91"/>
      <c r="AF132" s="89"/>
      <c r="AG132" s="65" t="s">
        <v>618</v>
      </c>
      <c r="AH132" s="65" t="s">
        <v>619</v>
      </c>
      <c r="AI132" s="150" t="s">
        <v>783</v>
      </c>
      <c r="AJ132" s="102" t="s">
        <v>621</v>
      </c>
      <c r="AK132" s="142"/>
      <c r="AL132" s="142"/>
      <c r="AM132" s="142"/>
      <c r="AN132" s="142"/>
      <c r="AO132" s="68"/>
      <c r="AP132" s="68"/>
      <c r="AQ132" s="68"/>
      <c r="AR132" s="68"/>
      <c r="AS132" s="70"/>
      <c r="AT132" s="70"/>
      <c r="AU132" s="70"/>
      <c r="AV132" s="70"/>
      <c r="AW132" s="79"/>
      <c r="AX132" s="79"/>
      <c r="AY132" s="79"/>
      <c r="AZ132" s="79"/>
      <c r="BA132" s="70"/>
      <c r="BB132" s="70"/>
      <c r="BC132" s="70"/>
      <c r="BD132" s="70"/>
      <c r="BE132" s="100" t="s">
        <v>677</v>
      </c>
      <c r="BF132" s="100" t="s">
        <v>606</v>
      </c>
      <c r="BG132" s="101">
        <v>0</v>
      </c>
      <c r="BH132" s="100" t="s">
        <v>607</v>
      </c>
    </row>
    <row r="133" spans="1:60" ht="36" customHeight="1">
      <c r="A133" s="136">
        <v>111001024660</v>
      </c>
      <c r="B133" s="137" t="s">
        <v>246</v>
      </c>
      <c r="C133" s="138" t="s">
        <v>81</v>
      </c>
      <c r="D133" s="139" t="s">
        <v>82</v>
      </c>
      <c r="I133" s="64" t="s">
        <v>622</v>
      </c>
      <c r="J133" s="64" t="s">
        <v>623</v>
      </c>
      <c r="K133" s="64" t="s">
        <v>624</v>
      </c>
      <c r="L133" s="64" t="s">
        <v>625</v>
      </c>
      <c r="M133" s="89"/>
      <c r="N133" s="89"/>
      <c r="O133" s="89"/>
      <c r="P133" s="89"/>
      <c r="Q133" s="78"/>
      <c r="R133" s="78"/>
      <c r="S133" s="78"/>
      <c r="T133" s="79"/>
      <c r="U133" s="66"/>
      <c r="V133" s="66"/>
      <c r="W133" s="66"/>
      <c r="X133" s="66"/>
      <c r="Y133" s="68"/>
      <c r="Z133" s="68"/>
      <c r="AA133" s="68"/>
      <c r="AB133" s="68"/>
      <c r="AC133" s="74"/>
      <c r="AD133" s="74"/>
      <c r="AE133" s="74"/>
      <c r="AF133" s="74"/>
      <c r="AG133" s="79"/>
      <c r="AH133" s="79"/>
      <c r="AI133" s="146" t="s">
        <v>600</v>
      </c>
      <c r="AJ133" s="103" t="s">
        <v>600</v>
      </c>
      <c r="AK133" s="142"/>
      <c r="AL133" s="142"/>
      <c r="AM133" s="142"/>
      <c r="AN133" s="142"/>
      <c r="AO133" s="68"/>
      <c r="AP133" s="68"/>
      <c r="AQ133" s="68"/>
      <c r="AR133" s="68"/>
      <c r="AS133" s="70"/>
      <c r="AT133" s="70"/>
      <c r="AU133" s="70"/>
      <c r="AV133" s="70"/>
      <c r="AW133" s="79"/>
      <c r="AX133" s="79"/>
      <c r="AY133" s="79"/>
      <c r="AZ133" s="79"/>
      <c r="BA133" s="70"/>
      <c r="BB133" s="70"/>
      <c r="BC133" s="70"/>
      <c r="BD133" s="70"/>
      <c r="BE133" s="100" t="s">
        <v>605</v>
      </c>
      <c r="BF133" s="100" t="s">
        <v>606</v>
      </c>
      <c r="BG133" s="101">
        <v>3</v>
      </c>
      <c r="BH133" s="100" t="s">
        <v>607</v>
      </c>
    </row>
    <row r="134" spans="1:60" ht="36" customHeight="1">
      <c r="A134" s="173">
        <v>111001018341</v>
      </c>
      <c r="B134" s="184" t="s">
        <v>236</v>
      </c>
      <c r="C134" s="175" t="s">
        <v>77</v>
      </c>
      <c r="D134" s="176" t="s">
        <v>147</v>
      </c>
      <c r="E134" s="75" t="s">
        <v>735</v>
      </c>
      <c r="F134" s="75" t="s">
        <v>736</v>
      </c>
      <c r="G134" s="75" t="s">
        <v>837</v>
      </c>
      <c r="H134" s="61" t="s">
        <v>738</v>
      </c>
      <c r="I134" s="64" t="s">
        <v>622</v>
      </c>
      <c r="J134" s="64" t="s">
        <v>623</v>
      </c>
      <c r="K134" s="64" t="s">
        <v>624</v>
      </c>
      <c r="L134" s="64" t="s">
        <v>625</v>
      </c>
      <c r="M134" s="89"/>
      <c r="N134" s="89"/>
      <c r="O134" s="89"/>
      <c r="P134" s="89"/>
      <c r="Q134" s="78"/>
      <c r="R134" s="78"/>
      <c r="S134" s="78"/>
      <c r="T134" s="79"/>
      <c r="U134" s="66" t="s">
        <v>596</v>
      </c>
      <c r="V134" s="66" t="s">
        <v>597</v>
      </c>
      <c r="W134" s="66" t="s">
        <v>598</v>
      </c>
      <c r="X134" s="66" t="s">
        <v>599</v>
      </c>
      <c r="Y134" s="68" t="s">
        <v>752</v>
      </c>
      <c r="Z134" s="68" t="s">
        <v>679</v>
      </c>
      <c r="AA134" s="68" t="s">
        <v>680</v>
      </c>
      <c r="AB134" s="68" t="s">
        <v>681</v>
      </c>
      <c r="AC134" s="74"/>
      <c r="AD134" s="92"/>
      <c r="AE134" s="91"/>
      <c r="AF134" s="89"/>
      <c r="AG134" s="65" t="s">
        <v>618</v>
      </c>
      <c r="AH134" s="65" t="s">
        <v>619</v>
      </c>
      <c r="AI134" s="150" t="s">
        <v>776</v>
      </c>
      <c r="AJ134" s="102" t="s">
        <v>621</v>
      </c>
      <c r="AK134" s="142"/>
      <c r="AL134" s="142"/>
      <c r="AM134" s="142"/>
      <c r="AN134" s="142"/>
      <c r="AO134" s="72" t="s">
        <v>639</v>
      </c>
      <c r="AP134" s="72" t="s">
        <v>640</v>
      </c>
      <c r="AQ134" s="72" t="s">
        <v>662</v>
      </c>
      <c r="AR134" s="72" t="s">
        <v>663</v>
      </c>
      <c r="AS134" s="70"/>
      <c r="AT134" s="70"/>
      <c r="AU134" s="70"/>
      <c r="AV134" s="70"/>
      <c r="AW134" s="79"/>
      <c r="AX134" s="79"/>
      <c r="AY134" s="79"/>
      <c r="AZ134" s="79"/>
      <c r="BA134" s="70"/>
      <c r="BB134" s="70"/>
      <c r="BC134" s="70"/>
      <c r="BD134" s="70"/>
      <c r="BE134" s="100" t="s">
        <v>677</v>
      </c>
      <c r="BF134" s="100" t="s">
        <v>606</v>
      </c>
      <c r="BG134" s="101">
        <v>2</v>
      </c>
      <c r="BH134" s="100" t="s">
        <v>607</v>
      </c>
    </row>
    <row r="135" spans="1:60" ht="36" customHeight="1">
      <c r="A135" s="136">
        <v>111001024732</v>
      </c>
      <c r="B135" s="137" t="s">
        <v>248</v>
      </c>
      <c r="C135" s="138" t="s">
        <v>81</v>
      </c>
      <c r="D135" s="139" t="s">
        <v>82</v>
      </c>
      <c r="I135" s="64" t="s">
        <v>622</v>
      </c>
      <c r="J135" s="64" t="s">
        <v>623</v>
      </c>
      <c r="K135" s="64" t="s">
        <v>624</v>
      </c>
      <c r="L135" s="64" t="s">
        <v>625</v>
      </c>
      <c r="M135" s="89"/>
      <c r="N135" s="89"/>
      <c r="O135" s="89"/>
      <c r="P135" s="89"/>
      <c r="Q135" s="78" t="s">
        <v>596</v>
      </c>
      <c r="R135" s="80" t="s">
        <v>615</v>
      </c>
      <c r="S135" s="78" t="s">
        <v>767</v>
      </c>
      <c r="T135" s="79" t="s">
        <v>617</v>
      </c>
      <c r="U135" s="66" t="s">
        <v>596</v>
      </c>
      <c r="V135" s="66" t="s">
        <v>597</v>
      </c>
      <c r="W135" s="66" t="s">
        <v>598</v>
      </c>
      <c r="X135" s="66" t="s">
        <v>599</v>
      </c>
      <c r="Y135" s="68"/>
      <c r="Z135" s="68"/>
      <c r="AA135" s="68"/>
      <c r="AB135" s="68"/>
      <c r="AC135" s="74"/>
      <c r="AD135" s="74"/>
      <c r="AE135" s="74"/>
      <c r="AF135" s="74"/>
      <c r="AG135" s="79"/>
      <c r="AH135" s="79"/>
      <c r="AI135" s="146" t="s">
        <v>600</v>
      </c>
      <c r="AJ135" s="103" t="s">
        <v>600</v>
      </c>
      <c r="AK135" s="142"/>
      <c r="AL135" s="142"/>
      <c r="AM135" s="142"/>
      <c r="AN135" s="142"/>
      <c r="AO135" s="72" t="s">
        <v>631</v>
      </c>
      <c r="AP135" s="73" t="s">
        <v>632</v>
      </c>
      <c r="AQ135" s="73" t="s">
        <v>676</v>
      </c>
      <c r="AR135" s="73" t="s">
        <v>634</v>
      </c>
      <c r="AS135" s="70"/>
      <c r="AT135" s="70"/>
      <c r="AU135" s="70"/>
      <c r="AV135" s="70"/>
      <c r="AW135" s="79"/>
      <c r="AX135" s="79"/>
      <c r="AY135" s="79"/>
      <c r="AZ135" s="79"/>
      <c r="BA135" s="70"/>
      <c r="BB135" s="70"/>
      <c r="BC135" s="70"/>
      <c r="BD135" s="70"/>
      <c r="BE135" s="100" t="s">
        <v>605</v>
      </c>
      <c r="BF135" s="100" t="s">
        <v>606</v>
      </c>
      <c r="BG135" s="101">
        <v>2</v>
      </c>
      <c r="BH135" s="100" t="s">
        <v>607</v>
      </c>
    </row>
    <row r="136" spans="1:60" ht="36" customHeight="1">
      <c r="A136" s="136">
        <v>111001024830</v>
      </c>
      <c r="B136" s="137" t="s">
        <v>249</v>
      </c>
      <c r="C136" s="138" t="s">
        <v>81</v>
      </c>
      <c r="D136" s="139" t="s">
        <v>92</v>
      </c>
      <c r="I136" s="155"/>
      <c r="J136" s="155"/>
      <c r="K136" s="155"/>
      <c r="L136" s="166"/>
      <c r="M136" s="89"/>
      <c r="N136" s="89"/>
      <c r="O136" s="89"/>
      <c r="P136" s="89"/>
      <c r="Q136" s="78"/>
      <c r="R136" s="78"/>
      <c r="S136" s="78"/>
      <c r="T136" s="79"/>
      <c r="U136" s="66" t="s">
        <v>596</v>
      </c>
      <c r="V136" s="66" t="s">
        <v>597</v>
      </c>
      <c r="W136" s="66" t="s">
        <v>598</v>
      </c>
      <c r="X136" s="66" t="s">
        <v>599</v>
      </c>
      <c r="Y136" s="68"/>
      <c r="Z136" s="68"/>
      <c r="AA136" s="68"/>
      <c r="AB136" s="68"/>
      <c r="AC136" s="74"/>
      <c r="AD136" s="74"/>
      <c r="AE136" s="74"/>
      <c r="AF136" s="74"/>
      <c r="AG136" s="65" t="s">
        <v>618</v>
      </c>
      <c r="AH136" s="65" t="s">
        <v>619</v>
      </c>
      <c r="AI136" s="150" t="s">
        <v>838</v>
      </c>
      <c r="AJ136" s="102" t="s">
        <v>621</v>
      </c>
      <c r="AK136" s="97" t="s">
        <v>627</v>
      </c>
      <c r="AL136" s="98" t="s">
        <v>628</v>
      </c>
      <c r="AM136" s="98" t="s">
        <v>629</v>
      </c>
      <c r="AN136" s="98" t="s">
        <v>630</v>
      </c>
      <c r="AO136" s="72" t="s">
        <v>631</v>
      </c>
      <c r="AP136" s="73" t="s">
        <v>632</v>
      </c>
      <c r="AQ136" s="73" t="s">
        <v>676</v>
      </c>
      <c r="AR136" s="73" t="s">
        <v>634</v>
      </c>
      <c r="AS136" s="70"/>
      <c r="AT136" s="70"/>
      <c r="AU136" s="70"/>
      <c r="AV136" s="70"/>
      <c r="AW136" s="79"/>
      <c r="AX136" s="79"/>
      <c r="AY136" s="79"/>
      <c r="AZ136" s="79"/>
      <c r="BA136" s="70"/>
      <c r="BB136" s="70"/>
      <c r="BC136" s="70"/>
      <c r="BD136" s="70"/>
      <c r="BE136" s="100" t="s">
        <v>605</v>
      </c>
      <c r="BF136" s="100" t="s">
        <v>606</v>
      </c>
      <c r="BG136" s="101">
        <v>4</v>
      </c>
      <c r="BH136" s="100" t="s">
        <v>607</v>
      </c>
    </row>
    <row r="137" spans="1:60" ht="36" customHeight="1">
      <c r="A137" s="136">
        <v>111001025020</v>
      </c>
      <c r="B137" s="137" t="s">
        <v>250</v>
      </c>
      <c r="C137" s="138" t="s">
        <v>81</v>
      </c>
      <c r="D137" s="139" t="s">
        <v>101</v>
      </c>
      <c r="I137" s="64" t="s">
        <v>622</v>
      </c>
      <c r="J137" s="64" t="s">
        <v>623</v>
      </c>
      <c r="K137" s="64" t="s">
        <v>624</v>
      </c>
      <c r="L137" s="64" t="s">
        <v>625</v>
      </c>
      <c r="M137" s="89"/>
      <c r="N137" s="89"/>
      <c r="O137" s="89"/>
      <c r="P137" s="89"/>
      <c r="Q137" s="78"/>
      <c r="R137" s="78"/>
      <c r="S137" s="78"/>
      <c r="T137" s="79"/>
      <c r="U137" s="66"/>
      <c r="V137" s="66"/>
      <c r="W137" s="66"/>
      <c r="X137" s="66"/>
      <c r="Y137" s="68"/>
      <c r="Z137" s="68"/>
      <c r="AA137" s="68"/>
      <c r="AB137" s="68"/>
      <c r="AC137" s="74"/>
      <c r="AD137" s="74"/>
      <c r="AE137" s="74"/>
      <c r="AF137" s="74"/>
      <c r="AG137" s="65" t="s">
        <v>618</v>
      </c>
      <c r="AH137" s="65" t="s">
        <v>619</v>
      </c>
      <c r="AI137" s="150" t="s">
        <v>723</v>
      </c>
      <c r="AJ137" s="102" t="s">
        <v>621</v>
      </c>
      <c r="AK137" s="142"/>
      <c r="AL137" s="142"/>
      <c r="AM137" s="142"/>
      <c r="AN137" s="142"/>
      <c r="AO137" s="68"/>
      <c r="AP137" s="68"/>
      <c r="AQ137" s="68"/>
      <c r="AR137" s="68"/>
      <c r="AS137" s="70"/>
      <c r="AT137" s="70"/>
      <c r="AU137" s="70"/>
      <c r="AV137" s="70"/>
      <c r="AW137" s="76" t="s">
        <v>641</v>
      </c>
      <c r="AX137" s="76" t="s">
        <v>642</v>
      </c>
      <c r="AY137" s="77">
        <v>14</v>
      </c>
      <c r="AZ137" s="77" t="s">
        <v>643</v>
      </c>
      <c r="BA137" s="162"/>
      <c r="BB137" s="162"/>
      <c r="BC137" s="162"/>
      <c r="BD137" s="70"/>
      <c r="BE137" s="100" t="s">
        <v>605</v>
      </c>
      <c r="BF137" s="100" t="s">
        <v>606</v>
      </c>
      <c r="BG137" s="185">
        <v>2</v>
      </c>
      <c r="BH137" s="100" t="s">
        <v>607</v>
      </c>
    </row>
    <row r="138" spans="1:60" ht="36" customHeight="1">
      <c r="A138" s="136">
        <v>111001035521</v>
      </c>
      <c r="B138" s="137" t="s">
        <v>292</v>
      </c>
      <c r="C138" s="138" t="s">
        <v>71</v>
      </c>
      <c r="D138" s="139" t="s">
        <v>88</v>
      </c>
      <c r="I138" s="155"/>
      <c r="J138" s="155"/>
      <c r="K138" s="155"/>
      <c r="L138" s="166"/>
      <c r="M138" s="89"/>
      <c r="N138" s="89"/>
      <c r="O138" s="89"/>
      <c r="P138" s="89"/>
      <c r="Q138" s="78"/>
      <c r="R138" s="78"/>
      <c r="S138" s="78"/>
      <c r="T138" s="79"/>
      <c r="U138" s="66" t="s">
        <v>596</v>
      </c>
      <c r="V138" s="66" t="s">
        <v>597</v>
      </c>
      <c r="W138" s="66" t="s">
        <v>598</v>
      </c>
      <c r="X138" s="66" t="s">
        <v>599</v>
      </c>
      <c r="Y138" s="68"/>
      <c r="Z138" s="68"/>
      <c r="AA138" s="68"/>
      <c r="AB138" s="68"/>
      <c r="AC138" s="74"/>
      <c r="AD138" s="74"/>
      <c r="AE138" s="74"/>
      <c r="AF138" s="74"/>
      <c r="AG138" s="79"/>
      <c r="AH138" s="79"/>
      <c r="AI138" s="146" t="s">
        <v>600</v>
      </c>
      <c r="AJ138" s="103" t="s">
        <v>600</v>
      </c>
      <c r="AK138" s="142"/>
      <c r="AL138" s="142"/>
      <c r="AM138" s="142"/>
      <c r="AN138" s="142"/>
      <c r="AO138" s="72" t="s">
        <v>631</v>
      </c>
      <c r="AP138" s="72" t="s">
        <v>632</v>
      </c>
      <c r="AQ138" s="72" t="s">
        <v>676</v>
      </c>
      <c r="AR138" s="72" t="s">
        <v>634</v>
      </c>
      <c r="AS138" s="70"/>
      <c r="AT138" s="70"/>
      <c r="AU138" s="70"/>
      <c r="AV138" s="70"/>
      <c r="AW138" s="79"/>
      <c r="AX138" s="79"/>
      <c r="AY138" s="79"/>
      <c r="AZ138" s="160"/>
      <c r="BA138" s="70"/>
      <c r="BB138" s="70"/>
      <c r="BC138" s="70"/>
      <c r="BD138" s="70"/>
      <c r="BE138" s="100" t="s">
        <v>605</v>
      </c>
      <c r="BF138" s="100" t="s">
        <v>606</v>
      </c>
      <c r="BG138" s="101">
        <v>2</v>
      </c>
      <c r="BH138" s="100" t="s">
        <v>607</v>
      </c>
    </row>
    <row r="139" spans="1:60" ht="36" customHeight="1">
      <c r="A139" s="136">
        <v>111001025313</v>
      </c>
      <c r="B139" s="137" t="s">
        <v>252</v>
      </c>
      <c r="C139" s="138" t="s">
        <v>81</v>
      </c>
      <c r="D139" s="139" t="s">
        <v>185</v>
      </c>
      <c r="I139" s="64" t="s">
        <v>622</v>
      </c>
      <c r="J139" s="64" t="s">
        <v>623</v>
      </c>
      <c r="K139" s="64" t="s">
        <v>624</v>
      </c>
      <c r="L139" s="64" t="s">
        <v>625</v>
      </c>
      <c r="M139" s="89"/>
      <c r="N139" s="89"/>
      <c r="O139" s="89"/>
      <c r="P139" s="89"/>
      <c r="Q139" s="78" t="s">
        <v>596</v>
      </c>
      <c r="R139" s="80" t="s">
        <v>615</v>
      </c>
      <c r="S139" s="78" t="s">
        <v>626</v>
      </c>
      <c r="T139" s="79" t="s">
        <v>617</v>
      </c>
      <c r="U139" s="66"/>
      <c r="V139" s="66"/>
      <c r="W139" s="66"/>
      <c r="X139" s="66"/>
      <c r="Y139" s="68"/>
      <c r="Z139" s="68"/>
      <c r="AA139" s="68"/>
      <c r="AB139" s="68"/>
      <c r="AC139" s="165"/>
      <c r="AD139" s="165"/>
      <c r="AE139" s="165"/>
      <c r="AF139" s="74"/>
      <c r="AG139" s="79"/>
      <c r="AH139" s="79"/>
      <c r="AI139" s="146" t="s">
        <v>600</v>
      </c>
      <c r="AJ139" s="103" t="s">
        <v>600</v>
      </c>
      <c r="AK139" s="97" t="s">
        <v>627</v>
      </c>
      <c r="AL139" s="98" t="s">
        <v>628</v>
      </c>
      <c r="AM139" s="98" t="s">
        <v>629</v>
      </c>
      <c r="AN139" s="98" t="s">
        <v>630</v>
      </c>
      <c r="AO139" s="186"/>
      <c r="AP139" s="186"/>
      <c r="AQ139" s="186"/>
      <c r="AR139" s="68"/>
      <c r="AS139" s="70"/>
      <c r="AT139" s="70"/>
      <c r="AU139" s="70"/>
      <c r="AV139" s="70"/>
      <c r="AW139" s="77" t="s">
        <v>641</v>
      </c>
      <c r="AX139" s="77" t="s">
        <v>784</v>
      </c>
      <c r="AY139" s="77">
        <v>7</v>
      </c>
      <c r="AZ139" s="77" t="s">
        <v>773</v>
      </c>
      <c r="BA139" s="70"/>
      <c r="BB139" s="70"/>
      <c r="BC139" s="70"/>
      <c r="BD139" s="70"/>
      <c r="BE139" s="100" t="s">
        <v>677</v>
      </c>
      <c r="BF139" s="100" t="s">
        <v>606</v>
      </c>
      <c r="BG139" s="101">
        <v>1</v>
      </c>
      <c r="BH139" s="100" t="s">
        <v>607</v>
      </c>
    </row>
    <row r="140" spans="1:60" ht="36" customHeight="1">
      <c r="A140" s="136">
        <v>111001026069</v>
      </c>
      <c r="B140" s="137" t="s">
        <v>253</v>
      </c>
      <c r="C140" s="138" t="s">
        <v>71</v>
      </c>
      <c r="D140" s="139" t="s">
        <v>185</v>
      </c>
      <c r="I140" s="155"/>
      <c r="J140" s="155"/>
      <c r="K140" s="155"/>
      <c r="L140" s="166"/>
      <c r="M140" s="104" t="s">
        <v>608</v>
      </c>
      <c r="N140" s="104" t="s">
        <v>609</v>
      </c>
      <c r="O140" s="104">
        <v>3</v>
      </c>
      <c r="P140" s="104">
        <v>6</v>
      </c>
      <c r="Q140" s="78" t="s">
        <v>596</v>
      </c>
      <c r="R140" s="80" t="s">
        <v>615</v>
      </c>
      <c r="S140" s="78" t="s">
        <v>616</v>
      </c>
      <c r="T140" s="79" t="s">
        <v>617</v>
      </c>
      <c r="U140" s="66" t="s">
        <v>839</v>
      </c>
      <c r="V140" s="66" t="s">
        <v>701</v>
      </c>
      <c r="W140" s="66" t="s">
        <v>672</v>
      </c>
      <c r="X140" s="66" t="s">
        <v>840</v>
      </c>
      <c r="Y140" s="68"/>
      <c r="Z140" s="68"/>
      <c r="AA140" s="68"/>
      <c r="AB140" s="68"/>
      <c r="AC140" s="74"/>
      <c r="AD140" s="74"/>
      <c r="AE140" s="74"/>
      <c r="AF140" s="74"/>
      <c r="AG140" s="79"/>
      <c r="AH140" s="79"/>
      <c r="AI140" s="146" t="s">
        <v>600</v>
      </c>
      <c r="AJ140" s="103" t="s">
        <v>600</v>
      </c>
      <c r="AK140" s="142"/>
      <c r="AL140" s="142"/>
      <c r="AM140" s="142"/>
      <c r="AN140" s="142"/>
      <c r="AO140" s="68"/>
      <c r="AP140" s="68"/>
      <c r="AQ140" s="68"/>
      <c r="AR140" s="68"/>
      <c r="AS140" s="70"/>
      <c r="AT140" s="70"/>
      <c r="AU140" s="70"/>
      <c r="AV140" s="70"/>
      <c r="AW140" s="77" t="s">
        <v>641</v>
      </c>
      <c r="AX140" s="77" t="s">
        <v>784</v>
      </c>
      <c r="AY140" s="77">
        <v>14</v>
      </c>
      <c r="AZ140" s="77" t="s">
        <v>773</v>
      </c>
      <c r="BA140" s="70" t="s">
        <v>800</v>
      </c>
      <c r="BB140" s="70" t="s">
        <v>801</v>
      </c>
      <c r="BC140" s="70" t="s">
        <v>841</v>
      </c>
      <c r="BD140" s="70" t="s">
        <v>803</v>
      </c>
      <c r="BE140" s="100" t="s">
        <v>677</v>
      </c>
      <c r="BF140" s="100" t="s">
        <v>606</v>
      </c>
      <c r="BG140" s="101">
        <v>1</v>
      </c>
      <c r="BH140" s="100" t="s">
        <v>607</v>
      </c>
    </row>
    <row r="141" spans="1:60" ht="36" customHeight="1">
      <c r="A141" s="136">
        <v>111001026964</v>
      </c>
      <c r="B141" s="137" t="s">
        <v>254</v>
      </c>
      <c r="C141" s="138" t="s">
        <v>81</v>
      </c>
      <c r="D141" s="139" t="s">
        <v>82</v>
      </c>
      <c r="I141" s="64" t="s">
        <v>655</v>
      </c>
      <c r="J141" s="64" t="s">
        <v>656</v>
      </c>
      <c r="K141" s="64" t="s">
        <v>657</v>
      </c>
      <c r="L141" s="64" t="s">
        <v>625</v>
      </c>
      <c r="M141" s="89"/>
      <c r="N141" s="89"/>
      <c r="O141" s="89"/>
      <c r="P141" s="89"/>
      <c r="Q141" s="78"/>
      <c r="R141" s="78"/>
      <c r="S141" s="78"/>
      <c r="T141" s="79"/>
      <c r="U141" s="66" t="s">
        <v>596</v>
      </c>
      <c r="V141" s="66" t="s">
        <v>597</v>
      </c>
      <c r="W141" s="66" t="s">
        <v>598</v>
      </c>
      <c r="X141" s="66" t="s">
        <v>599</v>
      </c>
      <c r="Y141" s="68" t="s">
        <v>759</v>
      </c>
      <c r="Z141" s="68" t="s">
        <v>679</v>
      </c>
      <c r="AA141" s="68" t="s">
        <v>680</v>
      </c>
      <c r="AB141" s="68" t="s">
        <v>681</v>
      </c>
      <c r="AC141" s="74"/>
      <c r="AD141" s="74"/>
      <c r="AE141" s="74"/>
      <c r="AF141" s="74"/>
      <c r="AG141" s="79"/>
      <c r="AH141" s="79"/>
      <c r="AI141" s="146" t="s">
        <v>600</v>
      </c>
      <c r="AJ141" s="103" t="s">
        <v>600</v>
      </c>
      <c r="AK141" s="142"/>
      <c r="AL141" s="142"/>
      <c r="AM141" s="142"/>
      <c r="AN141" s="142"/>
      <c r="AO141" s="72" t="s">
        <v>639</v>
      </c>
      <c r="AP141" s="73" t="s">
        <v>640</v>
      </c>
      <c r="AQ141" s="73" t="s">
        <v>662</v>
      </c>
      <c r="AR141" s="73" t="s">
        <v>663</v>
      </c>
      <c r="AS141" s="70"/>
      <c r="AT141" s="70"/>
      <c r="AU141" s="70"/>
      <c r="AV141" s="70"/>
      <c r="AW141" s="79"/>
      <c r="AX141" s="79"/>
      <c r="AY141" s="79"/>
      <c r="AZ141" s="79"/>
      <c r="BA141" s="70"/>
      <c r="BB141" s="70"/>
      <c r="BC141" s="70"/>
      <c r="BD141" s="70"/>
      <c r="BE141" s="100" t="s">
        <v>605</v>
      </c>
      <c r="BF141" s="100" t="s">
        <v>606</v>
      </c>
      <c r="BG141" s="101">
        <v>1</v>
      </c>
      <c r="BH141" s="100" t="s">
        <v>607</v>
      </c>
    </row>
    <row r="142" spans="1:60" ht="36" customHeight="1">
      <c r="A142" s="136">
        <v>111001014486</v>
      </c>
      <c r="B142" s="137" t="s">
        <v>196</v>
      </c>
      <c r="C142" s="138" t="s">
        <v>77</v>
      </c>
      <c r="D142" s="139" t="s">
        <v>197</v>
      </c>
      <c r="I142" s="155"/>
      <c r="J142" s="155"/>
      <c r="K142" s="155"/>
      <c r="L142" s="166"/>
      <c r="M142" s="89"/>
      <c r="N142" s="89"/>
      <c r="O142" s="89"/>
      <c r="P142" s="89"/>
      <c r="Q142" s="78"/>
      <c r="R142" s="78"/>
      <c r="S142" s="78"/>
      <c r="T142" s="79"/>
      <c r="U142" s="66" t="s">
        <v>842</v>
      </c>
      <c r="V142" s="66" t="s">
        <v>689</v>
      </c>
      <c r="W142" s="66" t="s">
        <v>598</v>
      </c>
      <c r="X142" s="66" t="s">
        <v>599</v>
      </c>
      <c r="Y142" s="68"/>
      <c r="Z142" s="68"/>
      <c r="AA142" s="68"/>
      <c r="AB142" s="68"/>
      <c r="AC142" s="74"/>
      <c r="AD142" s="74"/>
      <c r="AE142" s="74"/>
      <c r="AF142" s="74"/>
      <c r="AG142" s="65" t="s">
        <v>618</v>
      </c>
      <c r="AH142" s="65" t="s">
        <v>619</v>
      </c>
      <c r="AI142" s="150" t="s">
        <v>843</v>
      </c>
      <c r="AJ142" s="102" t="s">
        <v>621</v>
      </c>
      <c r="AK142" s="142"/>
      <c r="AL142" s="142"/>
      <c r="AM142" s="142"/>
      <c r="AN142" s="142"/>
      <c r="AO142" s="68"/>
      <c r="AP142" s="68"/>
      <c r="AQ142" s="68"/>
      <c r="AR142" s="68"/>
      <c r="AS142" s="70"/>
      <c r="AT142" s="70"/>
      <c r="AU142" s="70"/>
      <c r="AV142" s="70"/>
      <c r="AW142" s="79"/>
      <c r="AX142" s="79"/>
      <c r="AY142" s="79"/>
      <c r="AZ142" s="79"/>
      <c r="BA142" s="70"/>
      <c r="BB142" s="70"/>
      <c r="BC142" s="70"/>
      <c r="BD142" s="70"/>
      <c r="BE142" s="100" t="s">
        <v>677</v>
      </c>
      <c r="BF142" s="100" t="s">
        <v>606</v>
      </c>
      <c r="BG142" s="101">
        <v>2</v>
      </c>
      <c r="BH142" s="100" t="s">
        <v>607</v>
      </c>
    </row>
    <row r="143" spans="1:60" ht="36" customHeight="1">
      <c r="A143" s="136">
        <v>111001027308</v>
      </c>
      <c r="B143" s="137" t="s">
        <v>256</v>
      </c>
      <c r="C143" s="138" t="s">
        <v>71</v>
      </c>
      <c r="D143" s="139" t="s">
        <v>82</v>
      </c>
      <c r="I143" s="64" t="s">
        <v>622</v>
      </c>
      <c r="J143" s="64" t="s">
        <v>623</v>
      </c>
      <c r="K143" s="64" t="s">
        <v>624</v>
      </c>
      <c r="L143" s="64" t="s">
        <v>625</v>
      </c>
      <c r="M143" s="89"/>
      <c r="N143" s="89"/>
      <c r="O143" s="89"/>
      <c r="P143" s="89"/>
      <c r="Q143" s="78"/>
      <c r="R143" s="78"/>
      <c r="S143" s="78"/>
      <c r="T143" s="79"/>
      <c r="U143" s="66"/>
      <c r="V143" s="66"/>
      <c r="W143" s="66"/>
      <c r="X143" s="66"/>
      <c r="Y143" s="68"/>
      <c r="Z143" s="68"/>
      <c r="AA143" s="68"/>
      <c r="AB143" s="68"/>
      <c r="AC143" s="88" t="s">
        <v>658</v>
      </c>
      <c r="AD143" s="92" t="s">
        <v>659</v>
      </c>
      <c r="AE143" s="91" t="s">
        <v>844</v>
      </c>
      <c r="AF143" s="89" t="s">
        <v>614</v>
      </c>
      <c r="AG143" s="79"/>
      <c r="AH143" s="79"/>
      <c r="AI143" s="146" t="s">
        <v>600</v>
      </c>
      <c r="AJ143" s="103" t="s">
        <v>600</v>
      </c>
      <c r="AK143" s="97" t="s">
        <v>705</v>
      </c>
      <c r="AL143" s="99" t="s">
        <v>706</v>
      </c>
      <c r="AM143" s="97" t="s">
        <v>707</v>
      </c>
      <c r="AN143" s="98" t="s">
        <v>708</v>
      </c>
      <c r="AO143" s="68"/>
      <c r="AP143" s="68"/>
      <c r="AQ143" s="68"/>
      <c r="AR143" s="68"/>
      <c r="AS143" s="70"/>
      <c r="AT143" s="70"/>
      <c r="AU143" s="70"/>
      <c r="AV143" s="70"/>
      <c r="AW143" s="79"/>
      <c r="AX143" s="79"/>
      <c r="AY143" s="79"/>
      <c r="AZ143" s="79"/>
      <c r="BA143" s="70"/>
      <c r="BB143" s="70"/>
      <c r="BC143" s="70"/>
      <c r="BD143" s="70"/>
      <c r="BE143" s="100" t="s">
        <v>605</v>
      </c>
      <c r="BF143" s="100" t="s">
        <v>606</v>
      </c>
      <c r="BG143" s="101">
        <v>2</v>
      </c>
      <c r="BH143" s="100" t="s">
        <v>607</v>
      </c>
    </row>
    <row r="144" spans="1:60" ht="36" customHeight="1">
      <c r="A144" s="136">
        <v>111001020443</v>
      </c>
      <c r="B144" s="137" t="s">
        <v>244</v>
      </c>
      <c r="C144" s="138" t="s">
        <v>77</v>
      </c>
      <c r="D144" s="139" t="s">
        <v>147</v>
      </c>
      <c r="I144" s="64" t="s">
        <v>622</v>
      </c>
      <c r="J144" s="64" t="s">
        <v>623</v>
      </c>
      <c r="K144" s="64" t="s">
        <v>624</v>
      </c>
      <c r="L144" s="64" t="s">
        <v>625</v>
      </c>
      <c r="M144" s="89"/>
      <c r="N144" s="89"/>
      <c r="O144" s="89"/>
      <c r="P144" s="89"/>
      <c r="Q144" s="78"/>
      <c r="R144" s="78"/>
      <c r="S144" s="78"/>
      <c r="T144" s="79"/>
      <c r="U144" s="66"/>
      <c r="V144" s="66"/>
      <c r="W144" s="66"/>
      <c r="X144" s="66"/>
      <c r="Y144" s="68" t="s">
        <v>752</v>
      </c>
      <c r="Z144" s="68" t="s">
        <v>679</v>
      </c>
      <c r="AA144" s="68" t="s">
        <v>680</v>
      </c>
      <c r="AB144" s="68" t="s">
        <v>681</v>
      </c>
      <c r="AC144" s="74"/>
      <c r="AD144" s="74"/>
      <c r="AE144" s="74"/>
      <c r="AF144" s="74"/>
      <c r="AG144" s="79"/>
      <c r="AH144" s="79"/>
      <c r="AI144" s="146" t="s">
        <v>600</v>
      </c>
      <c r="AJ144" s="103" t="s">
        <v>600</v>
      </c>
      <c r="AK144" s="142"/>
      <c r="AL144" s="142"/>
      <c r="AM144" s="142"/>
      <c r="AN144" s="142"/>
      <c r="AO144" s="68"/>
      <c r="AP144" s="68"/>
      <c r="AQ144" s="68"/>
      <c r="AR144" s="68"/>
      <c r="AS144" s="70"/>
      <c r="AT144" s="70"/>
      <c r="AU144" s="70"/>
      <c r="AV144" s="70"/>
      <c r="AW144" s="79"/>
      <c r="AX144" s="79"/>
      <c r="AY144" s="79"/>
      <c r="AZ144" s="79"/>
      <c r="BA144" s="70"/>
      <c r="BB144" s="70"/>
      <c r="BC144" s="70"/>
      <c r="BD144" s="70"/>
      <c r="BE144" s="100" t="s">
        <v>677</v>
      </c>
      <c r="BF144" s="100" t="s">
        <v>606</v>
      </c>
      <c r="BG144" s="101">
        <v>2</v>
      </c>
      <c r="BH144" s="100" t="s">
        <v>607</v>
      </c>
    </row>
    <row r="145" spans="1:60" ht="36" customHeight="1">
      <c r="A145" s="136">
        <v>111001030015</v>
      </c>
      <c r="B145" s="137" t="s">
        <v>268</v>
      </c>
      <c r="C145" s="138" t="s">
        <v>81</v>
      </c>
      <c r="D145" s="139" t="s">
        <v>130</v>
      </c>
      <c r="I145" s="155"/>
      <c r="J145" s="155"/>
      <c r="K145" s="155"/>
      <c r="L145" s="166"/>
      <c r="M145" s="89"/>
      <c r="N145" s="89"/>
      <c r="O145" s="89"/>
      <c r="P145" s="89"/>
      <c r="Q145" s="78" t="s">
        <v>650</v>
      </c>
      <c r="R145" s="80" t="s">
        <v>651</v>
      </c>
      <c r="S145" s="78" t="s">
        <v>845</v>
      </c>
      <c r="T145" s="79" t="s">
        <v>617</v>
      </c>
      <c r="U145" s="66"/>
      <c r="V145" s="66"/>
      <c r="W145" s="66"/>
      <c r="X145" s="66"/>
      <c r="Y145" s="68"/>
      <c r="Z145" s="68"/>
      <c r="AA145" s="68"/>
      <c r="AB145" s="68"/>
      <c r="AC145" s="74"/>
      <c r="AD145" s="74"/>
      <c r="AE145" s="74"/>
      <c r="AF145" s="74"/>
      <c r="AG145" s="65" t="s">
        <v>618</v>
      </c>
      <c r="AH145" s="65" t="s">
        <v>619</v>
      </c>
      <c r="AI145" s="150" t="s">
        <v>817</v>
      </c>
      <c r="AJ145" s="102" t="s">
        <v>621</v>
      </c>
      <c r="AK145" s="142"/>
      <c r="AL145" s="142"/>
      <c r="AM145" s="142"/>
      <c r="AN145" s="142"/>
      <c r="AO145" s="68"/>
      <c r="AP145" s="151"/>
      <c r="AQ145" s="151"/>
      <c r="AR145" s="151"/>
      <c r="AS145" s="70"/>
      <c r="AT145" s="70"/>
      <c r="AU145" s="70"/>
      <c r="AV145" s="70"/>
      <c r="AW145" s="76" t="s">
        <v>641</v>
      </c>
      <c r="AX145" s="76" t="s">
        <v>784</v>
      </c>
      <c r="AY145" s="77">
        <v>14</v>
      </c>
      <c r="AZ145" s="77" t="s">
        <v>643</v>
      </c>
      <c r="BA145" s="70" t="s">
        <v>668</v>
      </c>
      <c r="BB145" s="70" t="s">
        <v>669</v>
      </c>
      <c r="BC145" s="70" t="s">
        <v>846</v>
      </c>
      <c r="BD145" s="70" t="s">
        <v>671</v>
      </c>
      <c r="BE145" s="100" t="s">
        <v>677</v>
      </c>
      <c r="BF145" s="100" t="s">
        <v>606</v>
      </c>
      <c r="BG145" s="101">
        <v>2</v>
      </c>
      <c r="BH145" s="100" t="s">
        <v>607</v>
      </c>
    </row>
    <row r="146" spans="1:60" ht="36" customHeight="1">
      <c r="A146" s="136">
        <v>111001034134</v>
      </c>
      <c r="B146" s="137" t="s">
        <v>288</v>
      </c>
      <c r="C146" s="138" t="s">
        <v>81</v>
      </c>
      <c r="D146" s="139" t="s">
        <v>130</v>
      </c>
      <c r="I146" s="155"/>
      <c r="J146" s="155"/>
      <c r="K146" s="155"/>
      <c r="L146" s="166"/>
      <c r="M146" s="89"/>
      <c r="N146" s="89"/>
      <c r="O146" s="89"/>
      <c r="P146" s="89"/>
      <c r="Q146" s="78"/>
      <c r="R146" s="78"/>
      <c r="S146" s="78"/>
      <c r="T146" s="79"/>
      <c r="U146" s="66"/>
      <c r="V146" s="66"/>
      <c r="W146" s="66"/>
      <c r="X146" s="66"/>
      <c r="Y146" s="68" t="s">
        <v>752</v>
      </c>
      <c r="Z146" s="68" t="s">
        <v>679</v>
      </c>
      <c r="AA146" s="68" t="s">
        <v>680</v>
      </c>
      <c r="AB146" s="68" t="s">
        <v>681</v>
      </c>
      <c r="AC146" s="74"/>
      <c r="AD146" s="74"/>
      <c r="AE146" s="74"/>
      <c r="AF146" s="74"/>
      <c r="AG146" s="65" t="s">
        <v>618</v>
      </c>
      <c r="AH146" s="65" t="s">
        <v>619</v>
      </c>
      <c r="AI146" s="150" t="s">
        <v>682</v>
      </c>
      <c r="AJ146" s="102" t="s">
        <v>621</v>
      </c>
      <c r="AK146" s="142"/>
      <c r="AL146" s="142"/>
      <c r="AM146" s="142"/>
      <c r="AN146" s="142"/>
      <c r="AO146" s="72" t="s">
        <v>631</v>
      </c>
      <c r="AP146" s="72" t="s">
        <v>632</v>
      </c>
      <c r="AQ146" s="72" t="s">
        <v>633</v>
      </c>
      <c r="AR146" s="72" t="s">
        <v>634</v>
      </c>
      <c r="AS146" s="70"/>
      <c r="AT146" s="70"/>
      <c r="AU146" s="70"/>
      <c r="AV146" s="70"/>
      <c r="AW146" s="79"/>
      <c r="AX146" s="79"/>
      <c r="AY146" s="79"/>
      <c r="AZ146" s="79"/>
      <c r="BA146" s="70"/>
      <c r="BB146" s="70"/>
      <c r="BC146" s="70"/>
      <c r="BD146" s="70"/>
      <c r="BE146" s="100" t="s">
        <v>677</v>
      </c>
      <c r="BF146" s="100" t="s">
        <v>606</v>
      </c>
      <c r="BG146" s="101">
        <v>2</v>
      </c>
      <c r="BH146" s="100" t="s">
        <v>607</v>
      </c>
    </row>
    <row r="147" spans="1:60" ht="36" customHeight="1">
      <c r="A147" s="136">
        <v>111001027391</v>
      </c>
      <c r="B147" s="137" t="s">
        <v>260</v>
      </c>
      <c r="C147" s="138" t="s">
        <v>81</v>
      </c>
      <c r="D147" s="139" t="s">
        <v>82</v>
      </c>
      <c r="I147" s="155"/>
      <c r="J147" s="155"/>
      <c r="K147" s="155"/>
      <c r="L147" s="166"/>
      <c r="M147" s="89"/>
      <c r="N147" s="89"/>
      <c r="O147" s="89"/>
      <c r="P147" s="89"/>
      <c r="Q147" s="78"/>
      <c r="R147" s="78"/>
      <c r="S147" s="78"/>
      <c r="T147" s="79"/>
      <c r="U147" s="66"/>
      <c r="V147" s="66"/>
      <c r="W147" s="66"/>
      <c r="X147" s="66"/>
      <c r="Y147" s="68"/>
      <c r="Z147" s="68"/>
      <c r="AA147" s="68"/>
      <c r="AB147" s="68"/>
      <c r="AC147" s="74"/>
      <c r="AD147" s="74"/>
      <c r="AE147" s="74"/>
      <c r="AF147" s="74"/>
      <c r="AG147" s="65" t="s">
        <v>618</v>
      </c>
      <c r="AH147" s="65" t="s">
        <v>619</v>
      </c>
      <c r="AI147" s="150" t="s">
        <v>847</v>
      </c>
      <c r="AJ147" s="102" t="s">
        <v>621</v>
      </c>
      <c r="AK147" s="142"/>
      <c r="AL147" s="142"/>
      <c r="AM147" s="142"/>
      <c r="AN147" s="142"/>
      <c r="AO147" s="72" t="s">
        <v>639</v>
      </c>
      <c r="AP147" s="73" t="s">
        <v>640</v>
      </c>
      <c r="AQ147" s="73" t="s">
        <v>598</v>
      </c>
      <c r="AR147" s="73" t="s">
        <v>634</v>
      </c>
      <c r="AS147" s="70"/>
      <c r="AT147" s="70"/>
      <c r="AU147" s="70"/>
      <c r="AV147" s="70"/>
      <c r="AW147" s="77" t="s">
        <v>641</v>
      </c>
      <c r="AX147" s="77" t="s">
        <v>642</v>
      </c>
      <c r="AY147" s="77">
        <v>23</v>
      </c>
      <c r="AZ147" s="77" t="s">
        <v>773</v>
      </c>
      <c r="BA147" s="70"/>
      <c r="BB147" s="70"/>
      <c r="BC147" s="70"/>
      <c r="BD147" s="70"/>
      <c r="BE147" s="100" t="s">
        <v>605</v>
      </c>
      <c r="BF147" s="100" t="s">
        <v>606</v>
      </c>
      <c r="BG147" s="101">
        <v>1</v>
      </c>
      <c r="BH147" s="100" t="s">
        <v>607</v>
      </c>
    </row>
    <row r="148" spans="1:60" ht="36" customHeight="1">
      <c r="A148" s="136">
        <v>111001027405</v>
      </c>
      <c r="B148" s="137" t="s">
        <v>261</v>
      </c>
      <c r="C148" s="138"/>
      <c r="D148" s="139" t="s">
        <v>82</v>
      </c>
      <c r="I148" s="155"/>
      <c r="J148" s="155"/>
      <c r="K148" s="155"/>
      <c r="L148" s="166"/>
      <c r="M148" s="89"/>
      <c r="N148" s="89"/>
      <c r="O148" s="89"/>
      <c r="P148" s="89"/>
      <c r="Q148" s="78"/>
      <c r="R148" s="78"/>
      <c r="S148" s="78"/>
      <c r="T148" s="79"/>
      <c r="U148" s="66" t="s">
        <v>596</v>
      </c>
      <c r="V148" s="66" t="s">
        <v>597</v>
      </c>
      <c r="W148" s="66" t="s">
        <v>598</v>
      </c>
      <c r="X148" s="66" t="s">
        <v>599</v>
      </c>
      <c r="Y148" s="68"/>
      <c r="Z148" s="68"/>
      <c r="AA148" s="68"/>
      <c r="AB148" s="68"/>
      <c r="AC148" s="74"/>
      <c r="AD148" s="74"/>
      <c r="AE148" s="74"/>
      <c r="AF148" s="74"/>
      <c r="AG148" s="65" t="s">
        <v>618</v>
      </c>
      <c r="AH148" s="65" t="s">
        <v>619</v>
      </c>
      <c r="AI148" s="150" t="s">
        <v>653</v>
      </c>
      <c r="AJ148" s="102" t="s">
        <v>621</v>
      </c>
      <c r="AK148" s="142"/>
      <c r="AL148" s="142"/>
      <c r="AM148" s="142"/>
      <c r="AN148" s="142"/>
      <c r="AO148" s="68"/>
      <c r="AP148" s="68"/>
      <c r="AQ148" s="68"/>
      <c r="AR148" s="68"/>
      <c r="AS148" s="70"/>
      <c r="AT148" s="70"/>
      <c r="AU148" s="70"/>
      <c r="AV148" s="70"/>
      <c r="AW148" s="79"/>
      <c r="AX148" s="79"/>
      <c r="AY148" s="79"/>
      <c r="AZ148" s="79"/>
      <c r="BA148" s="70"/>
      <c r="BB148" s="70"/>
      <c r="BC148" s="70"/>
      <c r="BD148" s="70"/>
      <c r="BE148" s="100" t="s">
        <v>605</v>
      </c>
      <c r="BF148" s="100" t="s">
        <v>606</v>
      </c>
      <c r="BG148" s="101">
        <v>21</v>
      </c>
      <c r="BH148" s="100" t="s">
        <v>607</v>
      </c>
    </row>
    <row r="149" spans="1:60" ht="36" customHeight="1">
      <c r="A149" s="136">
        <v>111001028258</v>
      </c>
      <c r="B149" s="137" t="s">
        <v>262</v>
      </c>
      <c r="C149" s="138" t="s">
        <v>81</v>
      </c>
      <c r="D149" s="139" t="s">
        <v>92</v>
      </c>
      <c r="I149" s="64" t="s">
        <v>622</v>
      </c>
      <c r="J149" s="64" t="s">
        <v>623</v>
      </c>
      <c r="K149" s="64" t="s">
        <v>624</v>
      </c>
      <c r="L149" s="64" t="s">
        <v>625</v>
      </c>
      <c r="M149" s="89"/>
      <c r="N149" s="89"/>
      <c r="O149" s="89"/>
      <c r="P149" s="89"/>
      <c r="Q149" s="78"/>
      <c r="R149" s="78"/>
      <c r="S149" s="78"/>
      <c r="T149" s="79"/>
      <c r="U149" s="66"/>
      <c r="V149" s="66"/>
      <c r="W149" s="66"/>
      <c r="X149" s="66"/>
      <c r="Y149" s="68"/>
      <c r="Z149" s="68"/>
      <c r="AA149" s="68"/>
      <c r="AB149" s="68"/>
      <c r="AC149" s="74"/>
      <c r="AD149" s="74"/>
      <c r="AE149" s="74"/>
      <c r="AF149" s="74"/>
      <c r="AG149" s="79"/>
      <c r="AH149" s="79"/>
      <c r="AI149" s="146" t="s">
        <v>600</v>
      </c>
      <c r="AJ149" s="103" t="s">
        <v>600</v>
      </c>
      <c r="AK149" s="142"/>
      <c r="AL149" s="142"/>
      <c r="AM149" s="142"/>
      <c r="AN149" s="142"/>
      <c r="AO149" s="72" t="s">
        <v>631</v>
      </c>
      <c r="AP149" s="73" t="s">
        <v>632</v>
      </c>
      <c r="AQ149" s="73" t="s">
        <v>848</v>
      </c>
      <c r="AR149" s="161" t="s">
        <v>634</v>
      </c>
      <c r="AS149" s="84" t="s">
        <v>684</v>
      </c>
      <c r="AT149" s="164" t="s">
        <v>685</v>
      </c>
      <c r="AU149" s="61">
        <v>1</v>
      </c>
      <c r="AV149" s="164" t="s">
        <v>686</v>
      </c>
      <c r="AW149" s="79"/>
      <c r="AX149" s="79"/>
      <c r="AY149" s="79"/>
      <c r="AZ149" s="79"/>
      <c r="BA149" s="70"/>
      <c r="BB149" s="70"/>
      <c r="BC149" s="70"/>
      <c r="BD149" s="70"/>
      <c r="BE149" s="100" t="s">
        <v>605</v>
      </c>
      <c r="BF149" s="100" t="s">
        <v>606</v>
      </c>
      <c r="BG149" s="101">
        <v>1</v>
      </c>
      <c r="BH149" s="100" t="s">
        <v>607</v>
      </c>
    </row>
    <row r="150" spans="1:60" ht="36" customHeight="1">
      <c r="A150" s="136">
        <v>111001030830</v>
      </c>
      <c r="B150" s="137" t="s">
        <v>271</v>
      </c>
      <c r="C150" s="138" t="s">
        <v>77</v>
      </c>
      <c r="D150" s="139" t="s">
        <v>197</v>
      </c>
      <c r="I150" s="155"/>
      <c r="J150" s="155"/>
      <c r="K150" s="155"/>
      <c r="L150" s="166"/>
      <c r="M150" s="89"/>
      <c r="N150" s="89"/>
      <c r="O150" s="89"/>
      <c r="P150" s="89"/>
      <c r="Q150" s="78"/>
      <c r="R150" s="78"/>
      <c r="S150" s="78"/>
      <c r="T150" s="79"/>
      <c r="U150" s="66" t="s">
        <v>596</v>
      </c>
      <c r="V150" s="66" t="s">
        <v>597</v>
      </c>
      <c r="W150" s="66" t="s">
        <v>598</v>
      </c>
      <c r="X150" s="66" t="s">
        <v>599</v>
      </c>
      <c r="Y150" s="68" t="s">
        <v>703</v>
      </c>
      <c r="Z150" s="68" t="s">
        <v>679</v>
      </c>
      <c r="AA150" s="68" t="s">
        <v>680</v>
      </c>
      <c r="AB150" s="68">
        <v>10</v>
      </c>
      <c r="AC150" s="88" t="s">
        <v>697</v>
      </c>
      <c r="AD150" s="74" t="s">
        <v>659</v>
      </c>
      <c r="AE150" s="74" t="s">
        <v>849</v>
      </c>
      <c r="AF150" s="74" t="s">
        <v>661</v>
      </c>
      <c r="AG150" s="65" t="s">
        <v>618</v>
      </c>
      <c r="AH150" s="65" t="s">
        <v>619</v>
      </c>
      <c r="AI150" s="150" t="s">
        <v>850</v>
      </c>
      <c r="AJ150" s="102" t="s">
        <v>621</v>
      </c>
      <c r="AK150" s="142"/>
      <c r="AL150" s="142"/>
      <c r="AM150" s="142"/>
      <c r="AN150" s="142"/>
      <c r="AO150" s="72" t="s">
        <v>631</v>
      </c>
      <c r="AP150" s="73" t="s">
        <v>632</v>
      </c>
      <c r="AQ150" s="73" t="s">
        <v>798</v>
      </c>
      <c r="AR150" s="183" t="s">
        <v>634</v>
      </c>
      <c r="AS150" s="70"/>
      <c r="AT150" s="70"/>
      <c r="AU150" s="70"/>
      <c r="AV150" s="70"/>
      <c r="AW150" s="79"/>
      <c r="AX150" s="78"/>
      <c r="AY150" s="78"/>
      <c r="AZ150" s="78"/>
      <c r="BA150" s="70"/>
      <c r="BB150" s="70"/>
      <c r="BC150" s="70"/>
      <c r="BD150" s="70"/>
      <c r="BE150" s="100" t="s">
        <v>677</v>
      </c>
      <c r="BF150" s="100" t="s">
        <v>606</v>
      </c>
      <c r="BG150" s="101">
        <v>1</v>
      </c>
      <c r="BH150" s="100" t="s">
        <v>607</v>
      </c>
    </row>
    <row r="151" spans="1:60" ht="36" customHeight="1">
      <c r="A151" s="136">
        <v>111001041611</v>
      </c>
      <c r="B151" s="137" t="s">
        <v>305</v>
      </c>
      <c r="C151" s="138" t="s">
        <v>81</v>
      </c>
      <c r="D151" s="139" t="s">
        <v>130</v>
      </c>
      <c r="I151" s="155"/>
      <c r="J151" s="155"/>
      <c r="K151" s="155"/>
      <c r="L151" s="166"/>
      <c r="M151" s="89"/>
      <c r="N151" s="89"/>
      <c r="O151" s="89"/>
      <c r="P151" s="89"/>
      <c r="Q151" s="78"/>
      <c r="R151" s="78"/>
      <c r="S151" s="78"/>
      <c r="T151" s="79"/>
      <c r="U151" s="66"/>
      <c r="V151" s="66"/>
      <c r="W151" s="66"/>
      <c r="X151" s="66"/>
      <c r="Y151" s="68"/>
      <c r="Z151" s="68"/>
      <c r="AA151" s="68"/>
      <c r="AB151" s="68"/>
      <c r="AC151" s="74"/>
      <c r="AD151" s="74"/>
      <c r="AE151" s="74"/>
      <c r="AF151" s="74"/>
      <c r="AG151" s="65" t="s">
        <v>618</v>
      </c>
      <c r="AH151" s="65" t="s">
        <v>619</v>
      </c>
      <c r="AI151" s="150" t="s">
        <v>720</v>
      </c>
      <c r="AJ151" s="102" t="s">
        <v>621</v>
      </c>
      <c r="AK151" s="97" t="s">
        <v>627</v>
      </c>
      <c r="AL151" s="97" t="s">
        <v>628</v>
      </c>
      <c r="AM151" s="97" t="s">
        <v>787</v>
      </c>
      <c r="AN151" s="97" t="s">
        <v>630</v>
      </c>
      <c r="AO151" s="86" t="s">
        <v>645</v>
      </c>
      <c r="AP151" s="86" t="s">
        <v>646</v>
      </c>
      <c r="AQ151" s="86" t="s">
        <v>654</v>
      </c>
      <c r="AR151" s="86" t="s">
        <v>604</v>
      </c>
      <c r="AS151" s="70"/>
      <c r="AT151" s="70"/>
      <c r="AU151" s="70"/>
      <c r="AV151" s="70"/>
      <c r="AW151" s="79"/>
      <c r="AX151" s="78"/>
      <c r="AY151" s="78"/>
      <c r="AZ151" s="78"/>
      <c r="BA151" s="70"/>
      <c r="BB151" s="70"/>
      <c r="BC151" s="70"/>
      <c r="BD151" s="70"/>
      <c r="BE151" s="100" t="s">
        <v>677</v>
      </c>
      <c r="BF151" s="100" t="s">
        <v>606</v>
      </c>
      <c r="BG151" s="101">
        <v>2</v>
      </c>
      <c r="BH151" s="100" t="s">
        <v>607</v>
      </c>
    </row>
    <row r="152" spans="1:60" ht="36" customHeight="1">
      <c r="A152" s="136">
        <v>111001029114</v>
      </c>
      <c r="B152" s="137" t="s">
        <v>265</v>
      </c>
      <c r="C152" s="138" t="s">
        <v>81</v>
      </c>
      <c r="D152" s="139" t="s">
        <v>82</v>
      </c>
      <c r="I152" s="64" t="s">
        <v>622</v>
      </c>
      <c r="J152" s="64" t="s">
        <v>623</v>
      </c>
      <c r="K152" s="64" t="s">
        <v>624</v>
      </c>
      <c r="L152" s="64" t="s">
        <v>625</v>
      </c>
      <c r="M152" s="89"/>
      <c r="N152" s="89"/>
      <c r="O152" s="89"/>
      <c r="P152" s="89"/>
      <c r="Q152" s="78"/>
      <c r="R152" s="78"/>
      <c r="S152" s="78"/>
      <c r="T152" s="79"/>
      <c r="U152" s="66" t="s">
        <v>596</v>
      </c>
      <c r="V152" s="66" t="s">
        <v>597</v>
      </c>
      <c r="W152" s="66" t="s">
        <v>598</v>
      </c>
      <c r="X152" s="66" t="s">
        <v>599</v>
      </c>
      <c r="Y152" s="68"/>
      <c r="Z152" s="68"/>
      <c r="AA152" s="68"/>
      <c r="AB152" s="68"/>
      <c r="AC152" s="74"/>
      <c r="AD152" s="74"/>
      <c r="AE152" s="74"/>
      <c r="AF152" s="74"/>
      <c r="AG152" s="65" t="s">
        <v>618</v>
      </c>
      <c r="AH152" s="65" t="s">
        <v>619</v>
      </c>
      <c r="AI152" s="150" t="s">
        <v>791</v>
      </c>
      <c r="AJ152" s="102" t="s">
        <v>621</v>
      </c>
      <c r="AK152" s="142"/>
      <c r="AL152" s="142"/>
      <c r="AM152" s="142"/>
      <c r="AN152" s="142"/>
      <c r="AO152" s="68"/>
      <c r="AP152" s="68"/>
      <c r="AQ152" s="68"/>
      <c r="AR152" s="68"/>
      <c r="AS152" s="70"/>
      <c r="AT152" s="70"/>
      <c r="AU152" s="70"/>
      <c r="AV152" s="70"/>
      <c r="AW152" s="79"/>
      <c r="AX152" s="79"/>
      <c r="AY152" s="79"/>
      <c r="AZ152" s="79"/>
      <c r="BA152" s="70"/>
      <c r="BB152" s="70"/>
      <c r="BC152" s="70"/>
      <c r="BD152" s="70"/>
      <c r="BE152" s="100" t="s">
        <v>605</v>
      </c>
      <c r="BF152" s="100" t="s">
        <v>606</v>
      </c>
      <c r="BG152" s="101">
        <v>2</v>
      </c>
      <c r="BH152" s="100" t="s">
        <v>607</v>
      </c>
    </row>
    <row r="153" spans="1:60" ht="36" customHeight="1">
      <c r="A153" s="136">
        <v>111001029912</v>
      </c>
      <c r="B153" s="137" t="s">
        <v>266</v>
      </c>
      <c r="C153" s="138" t="s">
        <v>71</v>
      </c>
      <c r="D153" s="139" t="s">
        <v>92</v>
      </c>
      <c r="I153" s="155"/>
      <c r="J153" s="155"/>
      <c r="K153" s="155"/>
      <c r="L153" s="166"/>
      <c r="M153" s="89"/>
      <c r="N153" s="89"/>
      <c r="O153" s="89"/>
      <c r="P153" s="89"/>
      <c r="Q153" s="78"/>
      <c r="R153" s="78"/>
      <c r="S153" s="78"/>
      <c r="T153" s="79"/>
      <c r="U153" s="66"/>
      <c r="V153" s="66"/>
      <c r="W153" s="66"/>
      <c r="X153" s="187"/>
      <c r="Y153" s="68"/>
      <c r="Z153" s="68"/>
      <c r="AA153" s="68"/>
      <c r="AB153" s="68"/>
      <c r="AC153" s="165"/>
      <c r="AD153" s="165"/>
      <c r="AE153" s="165"/>
      <c r="AF153" s="74"/>
      <c r="AG153" s="79"/>
      <c r="AH153" s="79"/>
      <c r="AI153" s="146" t="s">
        <v>600</v>
      </c>
      <c r="AJ153" s="103" t="s">
        <v>600</v>
      </c>
      <c r="AK153" s="142"/>
      <c r="AL153" s="142"/>
      <c r="AM153" s="142"/>
      <c r="AN153" s="142"/>
      <c r="AO153" s="72" t="s">
        <v>639</v>
      </c>
      <c r="AP153" s="73" t="s">
        <v>640</v>
      </c>
      <c r="AQ153" s="73" t="s">
        <v>662</v>
      </c>
      <c r="AR153" s="73" t="s">
        <v>663</v>
      </c>
      <c r="AS153" s="70"/>
      <c r="AT153" s="70"/>
      <c r="AU153" s="70"/>
      <c r="AV153" s="70"/>
      <c r="AW153" s="79"/>
      <c r="AX153" s="79"/>
      <c r="AY153" s="79"/>
      <c r="AZ153" s="79"/>
      <c r="BA153" s="70"/>
      <c r="BB153" s="70"/>
      <c r="BC153" s="70"/>
      <c r="BD153" s="70"/>
      <c r="BE153" s="100" t="s">
        <v>605</v>
      </c>
      <c r="BF153" s="100" t="s">
        <v>606</v>
      </c>
      <c r="BG153" s="101">
        <v>22</v>
      </c>
      <c r="BH153" s="100" t="s">
        <v>607</v>
      </c>
    </row>
    <row r="154" spans="1:60" ht="36" customHeight="1">
      <c r="A154" s="136">
        <v>111001046957</v>
      </c>
      <c r="B154" s="137" t="s">
        <v>321</v>
      </c>
      <c r="C154" s="138" t="s">
        <v>81</v>
      </c>
      <c r="D154" s="139" t="s">
        <v>86</v>
      </c>
      <c r="I154" s="74"/>
      <c r="J154" s="74"/>
      <c r="K154" s="74"/>
      <c r="L154" s="74"/>
      <c r="M154" s="89"/>
      <c r="N154" s="89"/>
      <c r="O154" s="89"/>
      <c r="P154" s="89"/>
      <c r="Q154" s="78"/>
      <c r="R154" s="78"/>
      <c r="S154" s="78"/>
      <c r="T154" s="79"/>
      <c r="U154" s="66" t="s">
        <v>596</v>
      </c>
      <c r="V154" s="66" t="s">
        <v>597</v>
      </c>
      <c r="W154" s="66" t="s">
        <v>598</v>
      </c>
      <c r="X154" s="66" t="s">
        <v>851</v>
      </c>
      <c r="Y154" s="68"/>
      <c r="Z154" s="68"/>
      <c r="AA154" s="68"/>
      <c r="AB154" s="68"/>
      <c r="AC154" s="88" t="s">
        <v>852</v>
      </c>
      <c r="AD154" s="74" t="s">
        <v>853</v>
      </c>
      <c r="AE154" s="74" t="s">
        <v>854</v>
      </c>
      <c r="AF154" s="74" t="s">
        <v>661</v>
      </c>
      <c r="AG154" s="65" t="s">
        <v>618</v>
      </c>
      <c r="AH154" s="65" t="s">
        <v>619</v>
      </c>
      <c r="AI154" s="150" t="s">
        <v>855</v>
      </c>
      <c r="AJ154" s="102" t="s">
        <v>621</v>
      </c>
      <c r="AK154" s="142"/>
      <c r="AL154" s="142"/>
      <c r="AM154" s="142"/>
      <c r="AN154" s="142"/>
      <c r="AO154" s="68"/>
      <c r="AP154" s="68"/>
      <c r="AQ154" s="68"/>
      <c r="AR154" s="68"/>
      <c r="AS154" s="70"/>
      <c r="AT154" s="70"/>
      <c r="AU154" s="70"/>
      <c r="AV154" s="70"/>
      <c r="AW154" s="79"/>
      <c r="AX154" s="79"/>
      <c r="AY154" s="79"/>
      <c r="AZ154" s="79"/>
      <c r="BA154" s="70"/>
      <c r="BB154" s="70"/>
      <c r="BC154" s="70"/>
      <c r="BD154" s="70"/>
      <c r="BE154" s="100" t="s">
        <v>605</v>
      </c>
      <c r="BF154" s="100" t="s">
        <v>606</v>
      </c>
      <c r="BG154" s="101">
        <v>4</v>
      </c>
      <c r="BH154" s="100" t="s">
        <v>607</v>
      </c>
    </row>
    <row r="155" spans="1:60" ht="36" customHeight="1">
      <c r="A155" s="136">
        <v>111001107794</v>
      </c>
      <c r="B155" s="137" t="s">
        <v>397</v>
      </c>
      <c r="C155" s="138" t="s">
        <v>81</v>
      </c>
      <c r="D155" s="139" t="s">
        <v>130</v>
      </c>
      <c r="I155" s="74"/>
      <c r="J155" s="74"/>
      <c r="K155" s="74"/>
      <c r="L155" s="74"/>
      <c r="M155" s="89"/>
      <c r="N155" s="89"/>
      <c r="O155" s="89"/>
      <c r="P155" s="89"/>
      <c r="Q155" s="78" t="s">
        <v>650</v>
      </c>
      <c r="R155" s="80" t="s">
        <v>651</v>
      </c>
      <c r="S155" s="78" t="s">
        <v>856</v>
      </c>
      <c r="T155" s="79" t="s">
        <v>617</v>
      </c>
      <c r="U155" s="66"/>
      <c r="V155" s="66"/>
      <c r="W155" s="66"/>
      <c r="X155" s="66"/>
      <c r="Y155" s="68"/>
      <c r="Z155" s="68"/>
      <c r="AA155" s="68"/>
      <c r="AB155" s="68"/>
      <c r="AC155" s="74"/>
      <c r="AD155" s="74"/>
      <c r="AE155" s="74"/>
      <c r="AF155" s="74"/>
      <c r="AG155" s="65" t="s">
        <v>618</v>
      </c>
      <c r="AH155" s="65" t="s">
        <v>619</v>
      </c>
      <c r="AI155" s="150" t="s">
        <v>790</v>
      </c>
      <c r="AJ155" s="102" t="s">
        <v>621</v>
      </c>
      <c r="AK155" s="142"/>
      <c r="AL155" s="142"/>
      <c r="AM155" s="142"/>
      <c r="AN155" s="142"/>
      <c r="AO155" s="68"/>
      <c r="AP155" s="68"/>
      <c r="AQ155" s="68"/>
      <c r="AR155" s="68"/>
      <c r="AS155" s="70"/>
      <c r="AT155" s="70"/>
      <c r="AU155" s="70"/>
      <c r="AV155" s="70"/>
      <c r="AW155" s="79"/>
      <c r="AX155" s="78"/>
      <c r="AY155" s="78"/>
      <c r="AZ155" s="78"/>
      <c r="BA155" s="70"/>
      <c r="BB155" s="70"/>
      <c r="BC155" s="70"/>
      <c r="BD155" s="70"/>
      <c r="BE155" s="100" t="s">
        <v>677</v>
      </c>
      <c r="BF155" s="100" t="s">
        <v>606</v>
      </c>
      <c r="BG155" s="101">
        <v>2</v>
      </c>
      <c r="BH155" s="100" t="s">
        <v>607</v>
      </c>
    </row>
    <row r="156" spans="1:60" ht="36" customHeight="1">
      <c r="A156" s="136">
        <v>111001027324</v>
      </c>
      <c r="B156" s="137" t="s">
        <v>257</v>
      </c>
      <c r="C156" s="138" t="s">
        <v>81</v>
      </c>
      <c r="D156" s="139" t="s">
        <v>147</v>
      </c>
      <c r="I156" s="64" t="s">
        <v>622</v>
      </c>
      <c r="J156" s="64" t="s">
        <v>623</v>
      </c>
      <c r="K156" s="64" t="s">
        <v>624</v>
      </c>
      <c r="L156" s="64" t="s">
        <v>625</v>
      </c>
      <c r="M156" s="89"/>
      <c r="N156" s="89"/>
      <c r="O156" s="89"/>
      <c r="P156" s="89"/>
      <c r="Q156" s="78"/>
      <c r="R156" s="78"/>
      <c r="S156" s="78"/>
      <c r="T156" s="79"/>
      <c r="U156" s="66" t="s">
        <v>596</v>
      </c>
      <c r="V156" s="66" t="s">
        <v>597</v>
      </c>
      <c r="W156" s="66" t="s">
        <v>598</v>
      </c>
      <c r="X156" s="66" t="s">
        <v>599</v>
      </c>
      <c r="Y156" s="68" t="s">
        <v>703</v>
      </c>
      <c r="Z156" s="68" t="s">
        <v>679</v>
      </c>
      <c r="AA156" s="68" t="s">
        <v>680</v>
      </c>
      <c r="AB156" s="68">
        <v>10</v>
      </c>
      <c r="AC156" s="74"/>
      <c r="AD156" s="92"/>
      <c r="AE156" s="91"/>
      <c r="AF156" s="89"/>
      <c r="AG156" s="79"/>
      <c r="AH156" s="79"/>
      <c r="AI156" s="146" t="s">
        <v>600</v>
      </c>
      <c r="AJ156" s="103" t="s">
        <v>600</v>
      </c>
      <c r="AK156" s="142"/>
      <c r="AL156" s="142"/>
      <c r="AM156" s="142"/>
      <c r="AN156" s="142"/>
      <c r="AO156" s="68"/>
      <c r="AP156" s="68"/>
      <c r="AQ156" s="68"/>
      <c r="AR156" s="68"/>
      <c r="AS156" s="70"/>
      <c r="AT156" s="70"/>
      <c r="AU156" s="70"/>
      <c r="AV156" s="70"/>
      <c r="AW156" s="79"/>
      <c r="AX156" s="78"/>
      <c r="AY156" s="78"/>
      <c r="AZ156" s="78"/>
      <c r="BA156" s="70"/>
      <c r="BB156" s="70"/>
      <c r="BC156" s="70"/>
      <c r="BD156" s="70"/>
      <c r="BE156" s="100" t="s">
        <v>677</v>
      </c>
      <c r="BF156" s="100" t="s">
        <v>606</v>
      </c>
      <c r="BG156" s="101">
        <v>2</v>
      </c>
      <c r="BH156" s="100" t="s">
        <v>607</v>
      </c>
    </row>
    <row r="157" spans="1:60" ht="36" customHeight="1">
      <c r="A157" s="136">
        <v>111001045730</v>
      </c>
      <c r="B157" s="137" t="s">
        <v>312</v>
      </c>
      <c r="C157" s="138" t="s">
        <v>81</v>
      </c>
      <c r="D157" s="139" t="s">
        <v>197</v>
      </c>
      <c r="I157" s="155"/>
      <c r="J157" s="155"/>
      <c r="K157" s="155"/>
      <c r="L157" s="166"/>
      <c r="M157" s="89"/>
      <c r="N157" s="89"/>
      <c r="O157" s="89"/>
      <c r="P157" s="89"/>
      <c r="Q157" s="78"/>
      <c r="R157" s="78"/>
      <c r="S157" s="78"/>
      <c r="T157" s="79"/>
      <c r="U157" s="66"/>
      <c r="V157" s="66"/>
      <c r="W157" s="66"/>
      <c r="X157" s="66"/>
      <c r="Y157" s="68"/>
      <c r="Z157" s="68"/>
      <c r="AA157" s="68"/>
      <c r="AB157" s="68"/>
      <c r="AC157" s="74"/>
      <c r="AD157" s="74"/>
      <c r="AE157" s="74"/>
      <c r="AF157" s="74"/>
      <c r="AG157" s="65" t="s">
        <v>618</v>
      </c>
      <c r="AH157" s="65" t="s">
        <v>619</v>
      </c>
      <c r="AI157" s="150" t="s">
        <v>857</v>
      </c>
      <c r="AJ157" s="102" t="s">
        <v>621</v>
      </c>
      <c r="AK157" s="97" t="s">
        <v>627</v>
      </c>
      <c r="AL157" s="97" t="s">
        <v>628</v>
      </c>
      <c r="AM157" s="97" t="s">
        <v>629</v>
      </c>
      <c r="AN157" s="97" t="s">
        <v>630</v>
      </c>
      <c r="AO157" s="72" t="s">
        <v>631</v>
      </c>
      <c r="AP157" s="73" t="s">
        <v>632</v>
      </c>
      <c r="AQ157" s="73" t="s">
        <v>676</v>
      </c>
      <c r="AR157" s="72" t="s">
        <v>634</v>
      </c>
      <c r="AS157" s="70"/>
      <c r="AT157" s="70"/>
      <c r="AU157" s="70"/>
      <c r="AV157" s="70"/>
      <c r="AW157" s="79"/>
      <c r="AX157" s="79"/>
      <c r="AY157" s="79"/>
      <c r="AZ157" s="79"/>
      <c r="BA157" s="70"/>
      <c r="BB157" s="70"/>
      <c r="BC157" s="70"/>
      <c r="BD157" s="70"/>
      <c r="BE157" s="100" t="s">
        <v>677</v>
      </c>
      <c r="BF157" s="100" t="s">
        <v>606</v>
      </c>
      <c r="BG157" s="101">
        <v>3</v>
      </c>
      <c r="BH157" s="100" t="s">
        <v>607</v>
      </c>
    </row>
    <row r="158" spans="1:60" ht="36" customHeight="1">
      <c r="A158" s="136">
        <v>111001034754</v>
      </c>
      <c r="B158" s="137" t="s">
        <v>291</v>
      </c>
      <c r="C158" s="138" t="s">
        <v>77</v>
      </c>
      <c r="D158" s="139" t="s">
        <v>197</v>
      </c>
      <c r="E158" s="75" t="s">
        <v>735</v>
      </c>
      <c r="F158" s="75" t="s">
        <v>736</v>
      </c>
      <c r="G158" s="75" t="s">
        <v>858</v>
      </c>
      <c r="H158" s="167" t="s">
        <v>738</v>
      </c>
      <c r="I158" s="155"/>
      <c r="J158" s="155"/>
      <c r="K158" s="155"/>
      <c r="L158" s="166"/>
      <c r="M158" s="89"/>
      <c r="N158" s="89"/>
      <c r="O158" s="89"/>
      <c r="P158" s="89"/>
      <c r="Q158" s="78"/>
      <c r="R158" s="78"/>
      <c r="S158" s="78"/>
      <c r="T158" s="79"/>
      <c r="U158" s="66"/>
      <c r="V158" s="66"/>
      <c r="W158" s="66"/>
      <c r="X158" s="66"/>
      <c r="Y158" s="68"/>
      <c r="Z158" s="68"/>
      <c r="AA158" s="68"/>
      <c r="AB158" s="68"/>
      <c r="AC158" s="74"/>
      <c r="AD158" s="92"/>
      <c r="AE158" s="91"/>
      <c r="AF158" s="89"/>
      <c r="AG158" s="65" t="s">
        <v>618</v>
      </c>
      <c r="AH158" s="65" t="s">
        <v>619</v>
      </c>
      <c r="AI158" s="150" t="s">
        <v>772</v>
      </c>
      <c r="AJ158" s="102" t="s">
        <v>621</v>
      </c>
      <c r="AK158" s="142"/>
      <c r="AL158" s="142"/>
      <c r="AM158" s="142"/>
      <c r="AN158" s="142"/>
      <c r="AO158" s="86" t="s">
        <v>601</v>
      </c>
      <c r="AP158" s="87" t="s">
        <v>602</v>
      </c>
      <c r="AQ158" s="87" t="s">
        <v>654</v>
      </c>
      <c r="AR158" s="86" t="s">
        <v>604</v>
      </c>
      <c r="AS158" s="70"/>
      <c r="AT158" s="70"/>
      <c r="AU158" s="70"/>
      <c r="AV158" s="70"/>
      <c r="AW158" s="79"/>
      <c r="AX158" s="79"/>
      <c r="AY158" s="79"/>
      <c r="AZ158" s="79"/>
      <c r="BA158" s="70"/>
      <c r="BB158" s="70"/>
      <c r="BC158" s="70"/>
      <c r="BD158" s="70"/>
      <c r="BE158" s="100" t="s">
        <v>677</v>
      </c>
      <c r="BF158" s="100" t="s">
        <v>606</v>
      </c>
      <c r="BG158" s="101">
        <v>2</v>
      </c>
      <c r="BH158" s="100" t="s">
        <v>607</v>
      </c>
    </row>
    <row r="159" spans="1:60" ht="36" customHeight="1">
      <c r="A159" s="136">
        <v>111001035572</v>
      </c>
      <c r="B159" s="137" t="s">
        <v>294</v>
      </c>
      <c r="C159" s="138" t="s">
        <v>81</v>
      </c>
      <c r="D159" s="139" t="s">
        <v>197</v>
      </c>
      <c r="I159" s="90"/>
      <c r="J159" s="90"/>
      <c r="K159" s="90"/>
      <c r="L159" s="188"/>
      <c r="M159" s="89"/>
      <c r="N159" s="89"/>
      <c r="O159" s="89"/>
      <c r="P159" s="89"/>
      <c r="Q159" s="78" t="s">
        <v>650</v>
      </c>
      <c r="R159" s="80" t="s">
        <v>651</v>
      </c>
      <c r="S159" s="78" t="s">
        <v>859</v>
      </c>
      <c r="T159" s="79" t="s">
        <v>617</v>
      </c>
      <c r="U159" s="66"/>
      <c r="V159" s="66"/>
      <c r="W159" s="66"/>
      <c r="X159" s="66"/>
      <c r="Y159" s="68"/>
      <c r="Z159" s="68"/>
      <c r="AA159" s="68"/>
      <c r="AB159" s="68"/>
      <c r="AC159" s="88" t="s">
        <v>697</v>
      </c>
      <c r="AD159" s="74" t="s">
        <v>659</v>
      </c>
      <c r="AE159" s="74" t="s">
        <v>860</v>
      </c>
      <c r="AF159" s="74" t="s">
        <v>661</v>
      </c>
      <c r="AG159" s="65" t="s">
        <v>618</v>
      </c>
      <c r="AH159" s="65" t="s">
        <v>619</v>
      </c>
      <c r="AI159" s="150" t="s">
        <v>620</v>
      </c>
      <c r="AJ159" s="102" t="s">
        <v>621</v>
      </c>
      <c r="AK159" s="142"/>
      <c r="AL159" s="142"/>
      <c r="AM159" s="142"/>
      <c r="AN159" s="142"/>
      <c r="AO159" s="72" t="s">
        <v>631</v>
      </c>
      <c r="AP159" s="73" t="s">
        <v>632</v>
      </c>
      <c r="AQ159" s="73" t="s">
        <v>798</v>
      </c>
      <c r="AR159" s="73" t="s">
        <v>634</v>
      </c>
      <c r="AS159" s="70"/>
      <c r="AT159" s="70"/>
      <c r="AU159" s="70"/>
      <c r="AV159" s="70"/>
      <c r="AW159" s="79"/>
      <c r="AX159" s="79"/>
      <c r="AY159" s="79"/>
      <c r="AZ159" s="79"/>
      <c r="BA159" s="70"/>
      <c r="BB159" s="70"/>
      <c r="BC159" s="70"/>
      <c r="BD159" s="70"/>
      <c r="BE159" s="100" t="s">
        <v>677</v>
      </c>
      <c r="BF159" s="100" t="s">
        <v>606</v>
      </c>
      <c r="BG159" s="101">
        <v>4</v>
      </c>
      <c r="BH159" s="100" t="s">
        <v>607</v>
      </c>
    </row>
    <row r="160" spans="1:60" ht="36" customHeight="1">
      <c r="A160" s="136">
        <v>111001030856</v>
      </c>
      <c r="B160" s="143" t="s">
        <v>273</v>
      </c>
      <c r="C160" s="138" t="s">
        <v>77</v>
      </c>
      <c r="D160" s="139" t="s">
        <v>185</v>
      </c>
      <c r="E160" s="75" t="s">
        <v>765</v>
      </c>
      <c r="F160" s="75" t="s">
        <v>736</v>
      </c>
      <c r="G160" s="75" t="s">
        <v>807</v>
      </c>
      <c r="H160" s="167" t="s">
        <v>738</v>
      </c>
      <c r="I160" s="155"/>
      <c r="J160" s="155"/>
      <c r="K160" s="155"/>
      <c r="L160" s="166"/>
      <c r="M160" s="89"/>
      <c r="N160" s="89"/>
      <c r="O160" s="89"/>
      <c r="P160" s="89"/>
      <c r="Q160" s="78"/>
      <c r="R160" s="78"/>
      <c r="S160" s="78"/>
      <c r="T160" s="79"/>
      <c r="U160" s="66" t="s">
        <v>596</v>
      </c>
      <c r="V160" s="66" t="s">
        <v>597</v>
      </c>
      <c r="W160" s="66" t="s">
        <v>598</v>
      </c>
      <c r="X160" s="66" t="s">
        <v>599</v>
      </c>
      <c r="Y160" s="68"/>
      <c r="Z160" s="68"/>
      <c r="AA160" s="68"/>
      <c r="AB160" s="68"/>
      <c r="AC160" s="74"/>
      <c r="AD160" s="74"/>
      <c r="AE160" s="74"/>
      <c r="AF160" s="74"/>
      <c r="AG160" s="65" t="s">
        <v>618</v>
      </c>
      <c r="AH160" s="65" t="s">
        <v>619</v>
      </c>
      <c r="AI160" s="150" t="s">
        <v>741</v>
      </c>
      <c r="AJ160" s="102" t="s">
        <v>621</v>
      </c>
      <c r="AK160" s="142"/>
      <c r="AL160" s="142"/>
      <c r="AM160" s="142"/>
      <c r="AN160" s="142"/>
      <c r="AO160" s="68"/>
      <c r="AP160" s="68"/>
      <c r="AQ160" s="68"/>
      <c r="AR160" s="68"/>
      <c r="AS160" s="70"/>
      <c r="AT160" s="70"/>
      <c r="AU160" s="70"/>
      <c r="AV160" s="70"/>
      <c r="AW160" s="77" t="s">
        <v>641</v>
      </c>
      <c r="AX160" s="77" t="s">
        <v>784</v>
      </c>
      <c r="AY160" s="77">
        <v>6</v>
      </c>
      <c r="AZ160" s="77" t="s">
        <v>773</v>
      </c>
      <c r="BA160" s="70"/>
      <c r="BB160" s="70"/>
      <c r="BC160" s="70"/>
      <c r="BD160" s="70"/>
      <c r="BE160" s="100" t="s">
        <v>677</v>
      </c>
      <c r="BF160" s="100" t="s">
        <v>606</v>
      </c>
      <c r="BG160" s="101">
        <v>3</v>
      </c>
      <c r="BH160" s="100" t="s">
        <v>607</v>
      </c>
    </row>
    <row r="161" spans="1:60" ht="36" customHeight="1">
      <c r="A161" s="136">
        <v>111001030864</v>
      </c>
      <c r="B161" s="137" t="s">
        <v>274</v>
      </c>
      <c r="C161" s="138" t="s">
        <v>174</v>
      </c>
      <c r="D161" s="139" t="s">
        <v>147</v>
      </c>
      <c r="I161" s="64" t="s">
        <v>622</v>
      </c>
      <c r="J161" s="64" t="s">
        <v>623</v>
      </c>
      <c r="K161" s="64" t="s">
        <v>624</v>
      </c>
      <c r="L161" s="64" t="s">
        <v>625</v>
      </c>
      <c r="M161" s="89"/>
      <c r="N161" s="89"/>
      <c r="O161" s="89"/>
      <c r="P161" s="89"/>
      <c r="Q161" s="78"/>
      <c r="R161" s="78"/>
      <c r="S161" s="78"/>
      <c r="T161" s="79"/>
      <c r="U161" s="66"/>
      <c r="V161" s="66"/>
      <c r="W161" s="66"/>
      <c r="X161" s="66"/>
      <c r="Y161" s="68" t="s">
        <v>752</v>
      </c>
      <c r="Z161" s="68" t="s">
        <v>679</v>
      </c>
      <c r="AA161" s="68" t="s">
        <v>680</v>
      </c>
      <c r="AB161" s="68" t="s">
        <v>681</v>
      </c>
      <c r="AC161" s="74"/>
      <c r="AD161" s="74"/>
      <c r="AE161" s="74"/>
      <c r="AF161" s="74"/>
      <c r="AG161" s="79"/>
      <c r="AH161" s="79"/>
      <c r="AI161" s="146" t="s">
        <v>600</v>
      </c>
      <c r="AJ161" s="103" t="s">
        <v>600</v>
      </c>
      <c r="AK161" s="142"/>
      <c r="AL161" s="142"/>
      <c r="AM161" s="142"/>
      <c r="AN161" s="142"/>
      <c r="AO161" s="68"/>
      <c r="AP161" s="68"/>
      <c r="AQ161" s="68"/>
      <c r="AR161" s="68"/>
      <c r="AS161" s="70"/>
      <c r="AT161" s="70"/>
      <c r="AU161" s="70"/>
      <c r="AV161" s="70"/>
      <c r="AW161" s="79"/>
      <c r="AX161" s="79"/>
      <c r="AY161" s="79"/>
      <c r="AZ161" s="79"/>
      <c r="BA161" s="70"/>
      <c r="BB161" s="70"/>
      <c r="BC161" s="70"/>
      <c r="BD161" s="70"/>
      <c r="BE161" s="100" t="s">
        <v>677</v>
      </c>
      <c r="BF161" s="100" t="s">
        <v>606</v>
      </c>
      <c r="BG161" s="101">
        <v>2</v>
      </c>
      <c r="BH161" s="100" t="s">
        <v>607</v>
      </c>
    </row>
    <row r="162" spans="1:60" ht="36" customHeight="1">
      <c r="A162" s="136">
        <v>211850000710</v>
      </c>
      <c r="B162" s="137" t="s">
        <v>474</v>
      </c>
      <c r="C162" s="138"/>
      <c r="D162" s="139" t="s">
        <v>182</v>
      </c>
      <c r="I162" s="74"/>
      <c r="J162" s="74"/>
      <c r="K162" s="74"/>
      <c r="L162" s="74"/>
      <c r="M162" s="89"/>
      <c r="N162" s="89"/>
      <c r="O162" s="89"/>
      <c r="P162" s="89"/>
      <c r="Q162" s="78"/>
      <c r="R162" s="78"/>
      <c r="S162" s="78"/>
      <c r="T162" s="79"/>
      <c r="U162" s="66"/>
      <c r="V162" s="66"/>
      <c r="W162" s="66"/>
      <c r="X162" s="66"/>
      <c r="Y162" s="68"/>
      <c r="Z162" s="68"/>
      <c r="AA162" s="68"/>
      <c r="AB162" s="68"/>
      <c r="AC162" s="74"/>
      <c r="AD162" s="74"/>
      <c r="AE162" s="74"/>
      <c r="AF162" s="74"/>
      <c r="AG162" s="65" t="s">
        <v>618</v>
      </c>
      <c r="AH162" s="65" t="s">
        <v>619</v>
      </c>
      <c r="AI162" s="150" t="s">
        <v>783</v>
      </c>
      <c r="AJ162" s="102" t="s">
        <v>621</v>
      </c>
      <c r="AK162" s="142"/>
      <c r="AL162" s="163"/>
      <c r="AM162" s="163"/>
      <c r="AN162" s="163"/>
      <c r="AO162" s="68"/>
      <c r="AP162" s="151"/>
      <c r="AQ162" s="151"/>
      <c r="AR162" s="151"/>
      <c r="AS162" s="70"/>
      <c r="AT162" s="70"/>
      <c r="AU162" s="70"/>
      <c r="AV162" s="70"/>
      <c r="AW162" s="79"/>
      <c r="AX162" s="79"/>
      <c r="AY162" s="79"/>
      <c r="AZ162" s="79"/>
      <c r="BA162" s="70"/>
      <c r="BB162" s="70"/>
      <c r="BC162" s="70"/>
      <c r="BD162" s="70"/>
      <c r="BE162" s="100" t="s">
        <v>677</v>
      </c>
      <c r="BF162" s="100" t="s">
        <v>606</v>
      </c>
      <c r="BG162" s="101">
        <v>0</v>
      </c>
      <c r="BH162" s="100" t="s">
        <v>607</v>
      </c>
    </row>
    <row r="163" spans="1:60" ht="36" customHeight="1">
      <c r="A163" s="136">
        <v>111001032255</v>
      </c>
      <c r="B163" s="137" t="s">
        <v>276</v>
      </c>
      <c r="C163" s="138" t="s">
        <v>81</v>
      </c>
      <c r="D163" s="139" t="s">
        <v>92</v>
      </c>
      <c r="I163" s="155"/>
      <c r="J163" s="155"/>
      <c r="K163" s="155"/>
      <c r="L163" s="166"/>
      <c r="M163" s="89"/>
      <c r="N163" s="89"/>
      <c r="O163" s="89"/>
      <c r="P163" s="89"/>
      <c r="Q163" s="78"/>
      <c r="R163" s="78"/>
      <c r="S163" s="78"/>
      <c r="T163" s="79"/>
      <c r="U163" s="66" t="s">
        <v>861</v>
      </c>
      <c r="V163" s="66" t="s">
        <v>694</v>
      </c>
      <c r="W163" s="66" t="s">
        <v>695</v>
      </c>
      <c r="X163" s="66" t="s">
        <v>862</v>
      </c>
      <c r="Y163" s="68"/>
      <c r="Z163" s="68"/>
      <c r="AA163" s="68"/>
      <c r="AB163" s="68"/>
      <c r="AC163" s="74"/>
      <c r="AD163" s="74"/>
      <c r="AE163" s="74"/>
      <c r="AF163" s="165"/>
      <c r="AG163" s="65" t="s">
        <v>618</v>
      </c>
      <c r="AH163" s="65" t="s">
        <v>619</v>
      </c>
      <c r="AI163" s="150" t="s">
        <v>791</v>
      </c>
      <c r="AJ163" s="102" t="s">
        <v>621</v>
      </c>
      <c r="AK163" s="97" t="s">
        <v>627</v>
      </c>
      <c r="AL163" s="98" t="s">
        <v>628</v>
      </c>
      <c r="AM163" s="98" t="s">
        <v>629</v>
      </c>
      <c r="AN163" s="98" t="s">
        <v>630</v>
      </c>
      <c r="AO163" s="72" t="s">
        <v>631</v>
      </c>
      <c r="AP163" s="73" t="s">
        <v>632</v>
      </c>
      <c r="AQ163" s="73" t="s">
        <v>676</v>
      </c>
      <c r="AR163" s="161" t="s">
        <v>634</v>
      </c>
      <c r="AS163" s="70"/>
      <c r="AT163" s="70"/>
      <c r="AU163" s="70"/>
      <c r="AV163" s="70"/>
      <c r="AW163" s="79"/>
      <c r="AX163" s="79"/>
      <c r="AY163" s="79"/>
      <c r="AZ163" s="79"/>
      <c r="BA163" s="70"/>
      <c r="BB163" s="70"/>
      <c r="BC163" s="70"/>
      <c r="BD163" s="70"/>
      <c r="BE163" s="100" t="s">
        <v>605</v>
      </c>
      <c r="BF163" s="100" t="s">
        <v>606</v>
      </c>
      <c r="BG163" s="101">
        <v>2</v>
      </c>
      <c r="BH163" s="100" t="s">
        <v>607</v>
      </c>
    </row>
    <row r="164" spans="1:60" ht="36" customHeight="1">
      <c r="A164" s="136">
        <v>111001035602</v>
      </c>
      <c r="B164" s="137" t="s">
        <v>295</v>
      </c>
      <c r="C164" s="138" t="s">
        <v>81</v>
      </c>
      <c r="D164" s="139" t="s">
        <v>147</v>
      </c>
      <c r="I164" s="155"/>
      <c r="J164" s="155"/>
      <c r="K164" s="155"/>
      <c r="L164" s="166"/>
      <c r="M164" s="89"/>
      <c r="N164" s="89"/>
      <c r="O164" s="89"/>
      <c r="P164" s="89"/>
      <c r="Q164" s="78"/>
      <c r="R164" s="78"/>
      <c r="S164" s="78"/>
      <c r="T164" s="79"/>
      <c r="U164" s="66"/>
      <c r="V164" s="66"/>
      <c r="W164" s="66"/>
      <c r="X164" s="66"/>
      <c r="Y164" s="68"/>
      <c r="Z164" s="68"/>
      <c r="AA164" s="68"/>
      <c r="AB164" s="68"/>
      <c r="AC164" s="74"/>
      <c r="AD164" s="74"/>
      <c r="AE164" s="74"/>
      <c r="AF164" s="74"/>
      <c r="AG164" s="65" t="s">
        <v>618</v>
      </c>
      <c r="AH164" s="65" t="s">
        <v>619</v>
      </c>
      <c r="AI164" s="150" t="s">
        <v>724</v>
      </c>
      <c r="AJ164" s="102" t="s">
        <v>621</v>
      </c>
      <c r="AK164" s="142"/>
      <c r="AL164" s="163"/>
      <c r="AM164" s="163"/>
      <c r="AN164" s="163"/>
      <c r="AO164" s="86" t="s">
        <v>645</v>
      </c>
      <c r="AP164" s="87" t="s">
        <v>646</v>
      </c>
      <c r="AQ164" s="87" t="s">
        <v>654</v>
      </c>
      <c r="AR164" s="86" t="s">
        <v>604</v>
      </c>
      <c r="AS164" s="70"/>
      <c r="AT164" s="70"/>
      <c r="AU164" s="70"/>
      <c r="AV164" s="70"/>
      <c r="AW164" s="79"/>
      <c r="AX164" s="79"/>
      <c r="AY164" s="79"/>
      <c r="AZ164" s="79"/>
      <c r="BA164" s="70"/>
      <c r="BB164" s="70"/>
      <c r="BC164" s="70"/>
      <c r="BD164" s="70"/>
      <c r="BE164" s="100" t="s">
        <v>677</v>
      </c>
      <c r="BF164" s="100" t="s">
        <v>606</v>
      </c>
      <c r="BG164" s="101">
        <v>2</v>
      </c>
      <c r="BH164" s="100" t="s">
        <v>607</v>
      </c>
    </row>
    <row r="165" spans="1:60" ht="36" customHeight="1">
      <c r="A165" s="136">
        <v>111001011029</v>
      </c>
      <c r="B165" s="137" t="s">
        <v>132</v>
      </c>
      <c r="C165" s="138" t="s">
        <v>81</v>
      </c>
      <c r="D165" s="139" t="s">
        <v>130</v>
      </c>
      <c r="I165" s="106" t="s">
        <v>655</v>
      </c>
      <c r="J165" s="64" t="s">
        <v>656</v>
      </c>
      <c r="K165" s="64" t="s">
        <v>657</v>
      </c>
      <c r="L165" s="64" t="s">
        <v>625</v>
      </c>
      <c r="M165" s="89"/>
      <c r="N165" s="89"/>
      <c r="O165" s="89"/>
      <c r="P165" s="89"/>
      <c r="Q165" s="78"/>
      <c r="R165" s="78"/>
      <c r="S165" s="78"/>
      <c r="T165" s="79"/>
      <c r="U165" s="66"/>
      <c r="V165" s="66"/>
      <c r="W165" s="66"/>
      <c r="X165" s="66"/>
      <c r="Y165" s="68"/>
      <c r="Z165" s="68"/>
      <c r="AA165" s="68"/>
      <c r="AB165" s="68"/>
      <c r="AC165" s="74"/>
      <c r="AD165" s="74"/>
      <c r="AE165" s="74"/>
      <c r="AF165" s="74"/>
      <c r="AG165" s="79"/>
      <c r="AH165" s="79"/>
      <c r="AI165" s="146" t="s">
        <v>600</v>
      </c>
      <c r="AJ165" s="103" t="s">
        <v>600</v>
      </c>
      <c r="AK165" s="142"/>
      <c r="AL165" s="142"/>
      <c r="AM165" s="142"/>
      <c r="AN165" s="142"/>
      <c r="AO165" s="72" t="s">
        <v>631</v>
      </c>
      <c r="AP165" s="72" t="s">
        <v>632</v>
      </c>
      <c r="AQ165" s="72" t="s">
        <v>798</v>
      </c>
      <c r="AR165" s="161" t="s">
        <v>634</v>
      </c>
      <c r="AS165" s="70"/>
      <c r="AT165" s="70"/>
      <c r="AU165" s="70"/>
      <c r="AV165" s="70"/>
      <c r="AW165" s="79"/>
      <c r="AX165" s="79"/>
      <c r="AY165" s="79"/>
      <c r="AZ165" s="79"/>
      <c r="BA165" s="70"/>
      <c r="BB165" s="70"/>
      <c r="BC165" s="70"/>
      <c r="BD165" s="70"/>
      <c r="BE165" s="100" t="s">
        <v>677</v>
      </c>
      <c r="BF165" s="100" t="s">
        <v>606</v>
      </c>
      <c r="BG165" s="101">
        <v>3</v>
      </c>
      <c r="BH165" s="100" t="s">
        <v>607</v>
      </c>
    </row>
    <row r="166" spans="1:60" ht="36" customHeight="1">
      <c r="A166" s="136">
        <v>111001032409</v>
      </c>
      <c r="B166" s="143" t="s">
        <v>279</v>
      </c>
      <c r="C166" s="138" t="s">
        <v>77</v>
      </c>
      <c r="D166" s="139" t="s">
        <v>119</v>
      </c>
      <c r="E166" s="75" t="s">
        <v>765</v>
      </c>
      <c r="F166" s="75" t="s">
        <v>736</v>
      </c>
      <c r="G166" s="95" t="s">
        <v>766</v>
      </c>
      <c r="H166" s="167" t="s">
        <v>738</v>
      </c>
      <c r="I166" s="64" t="s">
        <v>622</v>
      </c>
      <c r="J166" s="155"/>
      <c r="K166" s="155"/>
      <c r="L166" s="166"/>
      <c r="M166" s="89"/>
      <c r="N166" s="89"/>
      <c r="O166" s="89"/>
      <c r="P166" s="89"/>
      <c r="Q166" s="78"/>
      <c r="R166" s="78"/>
      <c r="S166" s="78"/>
      <c r="T166" s="79"/>
      <c r="U166" s="66"/>
      <c r="V166" s="66"/>
      <c r="W166" s="66"/>
      <c r="X166" s="66"/>
      <c r="Y166" s="68"/>
      <c r="Z166" s="68"/>
      <c r="AA166" s="68"/>
      <c r="AB166" s="68"/>
      <c r="AC166" s="74"/>
      <c r="AD166" s="74"/>
      <c r="AE166" s="74"/>
      <c r="AF166" s="74"/>
      <c r="AG166" s="65" t="s">
        <v>618</v>
      </c>
      <c r="AH166" s="65" t="s">
        <v>619</v>
      </c>
      <c r="AI166" s="150" t="s">
        <v>810</v>
      </c>
      <c r="AJ166" s="102" t="s">
        <v>621</v>
      </c>
      <c r="AK166" s="142"/>
      <c r="AL166" s="142"/>
      <c r="AM166" s="142"/>
      <c r="AN166" s="142"/>
      <c r="AO166" s="68"/>
      <c r="AP166" s="68"/>
      <c r="AQ166" s="68"/>
      <c r="AR166" s="68"/>
      <c r="AS166" s="70"/>
      <c r="AT166" s="70"/>
      <c r="AU166" s="70"/>
      <c r="AV166" s="70"/>
      <c r="AW166" s="79"/>
      <c r="AX166" s="79"/>
      <c r="AY166" s="79"/>
      <c r="AZ166" s="79"/>
      <c r="BA166" s="70"/>
      <c r="BB166" s="70"/>
      <c r="BC166" s="70"/>
      <c r="BD166" s="70"/>
      <c r="BE166" s="100" t="s">
        <v>677</v>
      </c>
      <c r="BF166" s="100" t="s">
        <v>606</v>
      </c>
      <c r="BG166" s="101">
        <v>2</v>
      </c>
      <c r="BH166" s="100" t="s">
        <v>607</v>
      </c>
    </row>
    <row r="167" spans="1:60" ht="36" customHeight="1">
      <c r="A167" s="136">
        <v>111001018333</v>
      </c>
      <c r="B167" s="137" t="s">
        <v>235</v>
      </c>
      <c r="C167" s="138" t="s">
        <v>81</v>
      </c>
      <c r="D167" s="139" t="s">
        <v>147</v>
      </c>
      <c r="I167" s="64" t="s">
        <v>622</v>
      </c>
      <c r="J167" s="64" t="s">
        <v>623</v>
      </c>
      <c r="K167" s="64" t="s">
        <v>624</v>
      </c>
      <c r="L167" s="64" t="s">
        <v>625</v>
      </c>
      <c r="M167" s="89"/>
      <c r="N167" s="89"/>
      <c r="O167" s="89"/>
      <c r="P167" s="89"/>
      <c r="Q167" s="78"/>
      <c r="R167" s="78"/>
      <c r="S167" s="78"/>
      <c r="T167" s="79"/>
      <c r="U167" s="66"/>
      <c r="V167" s="66"/>
      <c r="W167" s="66"/>
      <c r="X167" s="66"/>
      <c r="Y167" s="68" t="s">
        <v>703</v>
      </c>
      <c r="Z167" s="68" t="s">
        <v>679</v>
      </c>
      <c r="AA167" s="68" t="s">
        <v>680</v>
      </c>
      <c r="AB167" s="68">
        <v>10</v>
      </c>
      <c r="AC167" s="74"/>
      <c r="AD167" s="92"/>
      <c r="AE167" s="91"/>
      <c r="AF167" s="89"/>
      <c r="AG167" s="79"/>
      <c r="AH167" s="79"/>
      <c r="AI167" s="146" t="s">
        <v>600</v>
      </c>
      <c r="AJ167" s="103" t="s">
        <v>600</v>
      </c>
      <c r="AK167" s="142"/>
      <c r="AL167" s="163"/>
      <c r="AM167" s="163"/>
      <c r="AN167" s="163"/>
      <c r="AO167" s="68"/>
      <c r="AP167" s="68"/>
      <c r="AQ167" s="68"/>
      <c r="AR167" s="68"/>
      <c r="AS167" s="70"/>
      <c r="AT167" s="70"/>
      <c r="AU167" s="70"/>
      <c r="AV167" s="70"/>
      <c r="AW167" s="79"/>
      <c r="AX167" s="79"/>
      <c r="AY167" s="79"/>
      <c r="AZ167" s="79"/>
      <c r="BA167" s="70"/>
      <c r="BB167" s="70"/>
      <c r="BC167" s="70"/>
      <c r="BD167" s="70"/>
      <c r="BE167" s="100" t="s">
        <v>677</v>
      </c>
      <c r="BF167" s="100" t="s">
        <v>606</v>
      </c>
      <c r="BG167" s="101">
        <v>3</v>
      </c>
      <c r="BH167" s="100" t="s">
        <v>607</v>
      </c>
    </row>
    <row r="168" spans="1:60" ht="36" customHeight="1">
      <c r="A168" s="136">
        <v>111001032450</v>
      </c>
      <c r="B168" s="137" t="s">
        <v>281</v>
      </c>
      <c r="C168" s="138" t="s">
        <v>81</v>
      </c>
      <c r="D168" s="139" t="s">
        <v>117</v>
      </c>
      <c r="I168" s="155"/>
      <c r="J168" s="155"/>
      <c r="K168" s="155"/>
      <c r="L168" s="166"/>
      <c r="M168" s="89"/>
      <c r="N168" s="89"/>
      <c r="O168" s="89"/>
      <c r="P168" s="89"/>
      <c r="Q168" s="78"/>
      <c r="R168" s="78"/>
      <c r="S168" s="78"/>
      <c r="T168" s="79"/>
      <c r="U168" s="66"/>
      <c r="V168" s="66"/>
      <c r="W168" s="66"/>
      <c r="X168" s="66"/>
      <c r="Y168" s="68"/>
      <c r="Z168" s="68"/>
      <c r="AA168" s="68"/>
      <c r="AB168" s="68"/>
      <c r="AC168" s="74"/>
      <c r="AD168" s="74"/>
      <c r="AE168" s="74"/>
      <c r="AF168" s="74"/>
      <c r="AG168" s="79"/>
      <c r="AH168" s="79"/>
      <c r="AI168" s="146" t="s">
        <v>600</v>
      </c>
      <c r="AJ168" s="103" t="s">
        <v>600</v>
      </c>
      <c r="AK168" s="97" t="s">
        <v>705</v>
      </c>
      <c r="AL168" s="98" t="s">
        <v>706</v>
      </c>
      <c r="AM168" s="98" t="s">
        <v>707</v>
      </c>
      <c r="AN168" s="98" t="s">
        <v>708</v>
      </c>
      <c r="AO168" s="68"/>
      <c r="AP168" s="68"/>
      <c r="AQ168" s="68"/>
      <c r="AR168" s="68"/>
      <c r="AS168" s="70"/>
      <c r="AT168" s="70"/>
      <c r="AU168" s="70"/>
      <c r="AV168" s="70"/>
      <c r="AW168" s="79"/>
      <c r="AX168" s="79"/>
      <c r="AY168" s="79"/>
      <c r="AZ168" s="79"/>
      <c r="BA168" s="70"/>
      <c r="BB168" s="70"/>
      <c r="BC168" s="70"/>
      <c r="BD168" s="70"/>
      <c r="BE168" s="100" t="s">
        <v>673</v>
      </c>
      <c r="BF168" s="100" t="s">
        <v>606</v>
      </c>
      <c r="BG168" s="101">
        <v>5</v>
      </c>
      <c r="BH168" s="100" t="s">
        <v>607</v>
      </c>
    </row>
    <row r="169" spans="1:60" ht="36" customHeight="1">
      <c r="A169" s="136">
        <v>111001033898</v>
      </c>
      <c r="B169" s="137" t="s">
        <v>282</v>
      </c>
      <c r="C169" s="138" t="s">
        <v>81</v>
      </c>
      <c r="D169" s="139" t="s">
        <v>82</v>
      </c>
      <c r="I169" s="64" t="s">
        <v>622</v>
      </c>
      <c r="J169" s="64" t="s">
        <v>623</v>
      </c>
      <c r="K169" s="64" t="s">
        <v>624</v>
      </c>
      <c r="L169" s="64" t="s">
        <v>625</v>
      </c>
      <c r="M169" s="89"/>
      <c r="N169" s="89"/>
      <c r="O169" s="89"/>
      <c r="P169" s="89"/>
      <c r="Q169" s="78" t="s">
        <v>650</v>
      </c>
      <c r="R169" s="80" t="s">
        <v>651</v>
      </c>
      <c r="S169" s="78" t="s">
        <v>863</v>
      </c>
      <c r="T169" s="79" t="s">
        <v>617</v>
      </c>
      <c r="U169" s="66"/>
      <c r="V169" s="66"/>
      <c r="W169" s="66"/>
      <c r="X169" s="66"/>
      <c r="Y169" s="68"/>
      <c r="Z169" s="68"/>
      <c r="AA169" s="68"/>
      <c r="AB169" s="68"/>
      <c r="AC169" s="74"/>
      <c r="AD169" s="74"/>
      <c r="AE169" s="74"/>
      <c r="AF169" s="74"/>
      <c r="AG169" s="79"/>
      <c r="AH169" s="79"/>
      <c r="AI169" s="146" t="s">
        <v>600</v>
      </c>
      <c r="AJ169" s="103" t="s">
        <v>600</v>
      </c>
      <c r="AK169" s="142"/>
      <c r="AL169" s="142"/>
      <c r="AM169" s="142"/>
      <c r="AN169" s="142"/>
      <c r="AO169" s="86" t="s">
        <v>645</v>
      </c>
      <c r="AP169" s="87" t="s">
        <v>646</v>
      </c>
      <c r="AQ169" s="87" t="s">
        <v>654</v>
      </c>
      <c r="AR169" s="87" t="s">
        <v>604</v>
      </c>
      <c r="AS169" s="70"/>
      <c r="AT169" s="70"/>
      <c r="AU169" s="70"/>
      <c r="AV169" s="70"/>
      <c r="AW169" s="79"/>
      <c r="AX169" s="79"/>
      <c r="AY169" s="79"/>
      <c r="AZ169" s="79"/>
      <c r="BA169" s="70"/>
      <c r="BB169" s="70"/>
      <c r="BC169" s="70"/>
      <c r="BD169" s="70"/>
      <c r="BE169" s="100" t="s">
        <v>605</v>
      </c>
      <c r="BF169" s="100" t="s">
        <v>606</v>
      </c>
      <c r="BG169" s="101">
        <v>3</v>
      </c>
      <c r="BH169" s="100" t="s">
        <v>607</v>
      </c>
    </row>
    <row r="170" spans="1:60" s="195" customFormat="1" ht="36" customHeight="1">
      <c r="A170" s="173">
        <v>111001033901</v>
      </c>
      <c r="B170" s="174" t="s">
        <v>283</v>
      </c>
      <c r="C170" s="175" t="s">
        <v>77</v>
      </c>
      <c r="D170" s="176" t="s">
        <v>227</v>
      </c>
      <c r="E170" s="75" t="s">
        <v>735</v>
      </c>
      <c r="F170" s="75" t="s">
        <v>736</v>
      </c>
      <c r="G170" s="75" t="s">
        <v>864</v>
      </c>
      <c r="H170" s="61" t="s">
        <v>738</v>
      </c>
      <c r="I170" s="64" t="s">
        <v>622</v>
      </c>
      <c r="J170" s="64" t="s">
        <v>623</v>
      </c>
      <c r="K170" s="64" t="s">
        <v>624</v>
      </c>
      <c r="L170" s="64" t="s">
        <v>625</v>
      </c>
      <c r="M170" s="189"/>
      <c r="N170" s="189"/>
      <c r="O170" s="189"/>
      <c r="P170" s="189"/>
      <c r="Q170" s="190"/>
      <c r="R170" s="190"/>
      <c r="S170" s="190"/>
      <c r="T170" s="191"/>
      <c r="U170" s="93"/>
      <c r="V170" s="93"/>
      <c r="W170" s="93"/>
      <c r="X170" s="93"/>
      <c r="Y170" s="192" t="s">
        <v>865</v>
      </c>
      <c r="Z170" s="192" t="s">
        <v>866</v>
      </c>
      <c r="AA170" s="192" t="s">
        <v>680</v>
      </c>
      <c r="AB170" s="192" t="s">
        <v>782</v>
      </c>
      <c r="AC170" s="193"/>
      <c r="AD170" s="193"/>
      <c r="AE170" s="193"/>
      <c r="AF170" s="193"/>
      <c r="AG170" s="65" t="s">
        <v>618</v>
      </c>
      <c r="AH170" s="65" t="s">
        <v>619</v>
      </c>
      <c r="AI170" s="150" t="s">
        <v>720</v>
      </c>
      <c r="AJ170" s="102" t="s">
        <v>621</v>
      </c>
      <c r="AK170" s="93"/>
      <c r="AL170" s="93"/>
      <c r="AM170" s="93"/>
      <c r="AN170" s="93"/>
      <c r="AO170" s="192"/>
      <c r="AP170" s="192"/>
      <c r="AQ170" s="192"/>
      <c r="AR170" s="192"/>
      <c r="AS170" s="167"/>
      <c r="AT170" s="167"/>
      <c r="AU170" s="167"/>
      <c r="AV170" s="167"/>
      <c r="AW170" s="191"/>
      <c r="AX170" s="191"/>
      <c r="AY170" s="191"/>
      <c r="AZ170" s="191"/>
      <c r="BA170" s="167"/>
      <c r="BB170" s="167"/>
      <c r="BC170" s="167"/>
      <c r="BD170" s="167"/>
      <c r="BE170" s="100" t="s">
        <v>605</v>
      </c>
      <c r="BF170" s="100" t="s">
        <v>606</v>
      </c>
      <c r="BG170" s="194">
        <v>4</v>
      </c>
      <c r="BH170" s="100" t="s">
        <v>607</v>
      </c>
    </row>
    <row r="171" spans="1:60" ht="36" customHeight="1">
      <c r="A171" s="136">
        <v>111001036781</v>
      </c>
      <c r="B171" s="137" t="s">
        <v>300</v>
      </c>
      <c r="C171" s="138" t="s">
        <v>81</v>
      </c>
      <c r="D171" s="139" t="s">
        <v>197</v>
      </c>
      <c r="I171" s="64" t="s">
        <v>622</v>
      </c>
      <c r="J171" s="64" t="s">
        <v>623</v>
      </c>
      <c r="K171" s="64" t="s">
        <v>624</v>
      </c>
      <c r="L171" s="64" t="s">
        <v>625</v>
      </c>
      <c r="M171" s="89"/>
      <c r="N171" s="89"/>
      <c r="O171" s="89"/>
      <c r="P171" s="89"/>
      <c r="Q171" s="78"/>
      <c r="R171" s="78"/>
      <c r="S171" s="78"/>
      <c r="T171" s="79"/>
      <c r="U171" s="66" t="s">
        <v>867</v>
      </c>
      <c r="V171" s="66" t="s">
        <v>834</v>
      </c>
      <c r="W171" s="66" t="s">
        <v>868</v>
      </c>
      <c r="X171" s="66" t="s">
        <v>836</v>
      </c>
      <c r="Y171" s="68"/>
      <c r="Z171" s="68"/>
      <c r="AA171" s="68"/>
      <c r="AB171" s="68"/>
      <c r="AC171" s="74"/>
      <c r="AD171" s="74"/>
      <c r="AE171" s="74"/>
      <c r="AF171" s="74"/>
      <c r="AG171" s="65" t="s">
        <v>618</v>
      </c>
      <c r="AH171" s="65" t="s">
        <v>619</v>
      </c>
      <c r="AI171" s="150" t="s">
        <v>768</v>
      </c>
      <c r="AJ171" s="102" t="s">
        <v>621</v>
      </c>
      <c r="AK171" s="142"/>
      <c r="AL171" s="142"/>
      <c r="AM171" s="142"/>
      <c r="AN171" s="142"/>
      <c r="AO171" s="86" t="s">
        <v>645</v>
      </c>
      <c r="AP171" s="86" t="s">
        <v>646</v>
      </c>
      <c r="AQ171" s="86" t="s">
        <v>654</v>
      </c>
      <c r="AR171" s="86" t="s">
        <v>604</v>
      </c>
      <c r="AS171" s="70"/>
      <c r="AT171" s="70"/>
      <c r="AU171" s="70"/>
      <c r="AV171" s="70"/>
      <c r="AW171" s="79"/>
      <c r="AX171" s="78"/>
      <c r="AY171" s="78"/>
      <c r="AZ171" s="78"/>
      <c r="BA171" s="70"/>
      <c r="BB171" s="70"/>
      <c r="BC171" s="70"/>
      <c r="BD171" s="70"/>
      <c r="BE171" s="100" t="s">
        <v>677</v>
      </c>
      <c r="BF171" s="100" t="s">
        <v>606</v>
      </c>
      <c r="BG171" s="101">
        <v>6</v>
      </c>
      <c r="BH171" s="100" t="s">
        <v>607</v>
      </c>
    </row>
    <row r="172" spans="1:60" ht="36" customHeight="1">
      <c r="A172" s="136">
        <v>111265000408</v>
      </c>
      <c r="B172" s="137" t="s">
        <v>435</v>
      </c>
      <c r="C172" s="138" t="s">
        <v>71</v>
      </c>
      <c r="D172" s="139" t="s">
        <v>88</v>
      </c>
      <c r="I172" s="74"/>
      <c r="J172" s="74"/>
      <c r="K172" s="74"/>
      <c r="L172" s="74"/>
      <c r="M172" s="104" t="s">
        <v>608</v>
      </c>
      <c r="N172" s="104" t="s">
        <v>609</v>
      </c>
      <c r="O172" s="104">
        <v>3</v>
      </c>
      <c r="P172" s="104" t="s">
        <v>811</v>
      </c>
      <c r="Q172" s="78"/>
      <c r="R172" s="78"/>
      <c r="S172" s="78"/>
      <c r="T172" s="79"/>
      <c r="U172" s="66" t="s">
        <v>596</v>
      </c>
      <c r="V172" s="66" t="s">
        <v>597</v>
      </c>
      <c r="W172" s="66" t="s">
        <v>598</v>
      </c>
      <c r="X172" s="66" t="s">
        <v>599</v>
      </c>
      <c r="Y172" s="68"/>
      <c r="Z172" s="68"/>
      <c r="AA172" s="68"/>
      <c r="AB172" s="68"/>
      <c r="AC172" s="88" t="s">
        <v>664</v>
      </c>
      <c r="AD172" s="74" t="s">
        <v>659</v>
      </c>
      <c r="AE172" s="74" t="s">
        <v>869</v>
      </c>
      <c r="AF172" s="74" t="s">
        <v>614</v>
      </c>
      <c r="AG172" s="79"/>
      <c r="AH172" s="79"/>
      <c r="AI172" s="146" t="s">
        <v>600</v>
      </c>
      <c r="AJ172" s="103" t="s">
        <v>600</v>
      </c>
      <c r="AK172" s="142"/>
      <c r="AL172" s="163"/>
      <c r="AM172" s="163"/>
      <c r="AN172" s="163"/>
      <c r="AO172" s="72" t="s">
        <v>631</v>
      </c>
      <c r="AP172" s="72" t="s">
        <v>632</v>
      </c>
      <c r="AQ172" s="72" t="s">
        <v>798</v>
      </c>
      <c r="AR172" s="161" t="s">
        <v>634</v>
      </c>
      <c r="AS172" s="70"/>
      <c r="AT172" s="70"/>
      <c r="AU172" s="70"/>
      <c r="AV172" s="70"/>
      <c r="AW172" s="79"/>
      <c r="AX172" s="79"/>
      <c r="AY172" s="79"/>
      <c r="AZ172" s="79"/>
      <c r="BA172" s="162"/>
      <c r="BB172" s="162"/>
      <c r="BC172" s="162"/>
      <c r="BD172" s="70"/>
      <c r="BE172" s="100" t="s">
        <v>605</v>
      </c>
      <c r="BF172" s="100" t="s">
        <v>606</v>
      </c>
      <c r="BG172" s="172">
        <v>2</v>
      </c>
      <c r="BH172" s="100" t="s">
        <v>607</v>
      </c>
    </row>
    <row r="173" spans="1:60" ht="36" customHeight="1">
      <c r="A173" s="136">
        <v>111001001538</v>
      </c>
      <c r="B173" s="137" t="s">
        <v>99</v>
      </c>
      <c r="C173" s="138" t="s">
        <v>81</v>
      </c>
      <c r="D173" s="139" t="s">
        <v>88</v>
      </c>
      <c r="I173" s="152"/>
      <c r="J173" s="152"/>
      <c r="K173" s="152"/>
      <c r="L173" s="153"/>
      <c r="M173" s="89"/>
      <c r="N173" s="89"/>
      <c r="O173" s="89"/>
      <c r="P173" s="89"/>
      <c r="Q173" s="78" t="s">
        <v>650</v>
      </c>
      <c r="R173" s="80" t="s">
        <v>651</v>
      </c>
      <c r="S173" s="78" t="s">
        <v>870</v>
      </c>
      <c r="T173" s="79" t="s">
        <v>617</v>
      </c>
      <c r="U173" s="66" t="s">
        <v>596</v>
      </c>
      <c r="V173" s="66" t="s">
        <v>597</v>
      </c>
      <c r="W173" s="66" t="s">
        <v>598</v>
      </c>
      <c r="X173" s="66" t="s">
        <v>599</v>
      </c>
      <c r="Y173" s="68"/>
      <c r="Z173" s="68"/>
      <c r="AA173" s="68"/>
      <c r="AB173" s="68"/>
      <c r="AC173" s="74"/>
      <c r="AD173" s="74"/>
      <c r="AE173" s="74"/>
      <c r="AF173" s="74"/>
      <c r="AG173" s="79"/>
      <c r="AH173" s="79"/>
      <c r="AI173" s="146" t="s">
        <v>600</v>
      </c>
      <c r="AJ173" s="103" t="s">
        <v>600</v>
      </c>
      <c r="AK173" s="142"/>
      <c r="AL173" s="142"/>
      <c r="AM173" s="142"/>
      <c r="AN173" s="142"/>
      <c r="AO173" s="68"/>
      <c r="AP173" s="151"/>
      <c r="AQ173" s="151"/>
      <c r="AR173" s="151"/>
      <c r="AS173" s="70"/>
      <c r="AT173" s="70"/>
      <c r="AU173" s="70"/>
      <c r="AV173" s="70"/>
      <c r="AW173" s="76" t="s">
        <v>641</v>
      </c>
      <c r="AX173" s="76" t="s">
        <v>642</v>
      </c>
      <c r="AY173" s="76">
        <v>14</v>
      </c>
      <c r="AZ173" s="76" t="s">
        <v>773</v>
      </c>
      <c r="BA173" s="70"/>
      <c r="BB173" s="70"/>
      <c r="BC173" s="70"/>
      <c r="BD173" s="70"/>
      <c r="BE173" s="100" t="s">
        <v>605</v>
      </c>
      <c r="BF173" s="100" t="s">
        <v>606</v>
      </c>
      <c r="BG173" s="101">
        <v>2</v>
      </c>
      <c r="BH173" s="100" t="s">
        <v>607</v>
      </c>
    </row>
    <row r="174" spans="1:60" ht="36" customHeight="1">
      <c r="A174" s="136">
        <v>111001024686</v>
      </c>
      <c r="B174" s="137" t="s">
        <v>247</v>
      </c>
      <c r="C174" s="138" t="s">
        <v>77</v>
      </c>
      <c r="D174" s="139" t="s">
        <v>147</v>
      </c>
      <c r="I174" s="155"/>
      <c r="J174" s="155"/>
      <c r="K174" s="155"/>
      <c r="L174" s="166"/>
      <c r="M174" s="89"/>
      <c r="N174" s="89"/>
      <c r="O174" s="89"/>
      <c r="P174" s="89"/>
      <c r="Q174" s="78"/>
      <c r="R174" s="78"/>
      <c r="S174" s="78"/>
      <c r="T174" s="79"/>
      <c r="U174" s="66"/>
      <c r="V174" s="66"/>
      <c r="W174" s="66"/>
      <c r="X174" s="66"/>
      <c r="Y174" s="68"/>
      <c r="Z174" s="68"/>
      <c r="AA174" s="68"/>
      <c r="AB174" s="68"/>
      <c r="AC174" s="88" t="s">
        <v>697</v>
      </c>
      <c r="AD174" s="74" t="s">
        <v>659</v>
      </c>
      <c r="AE174" s="74" t="s">
        <v>871</v>
      </c>
      <c r="AF174" s="74" t="s">
        <v>661</v>
      </c>
      <c r="AG174" s="65" t="s">
        <v>618</v>
      </c>
      <c r="AH174" s="65" t="s">
        <v>619</v>
      </c>
      <c r="AI174" s="150" t="s">
        <v>716</v>
      </c>
      <c r="AJ174" s="102" t="s">
        <v>621</v>
      </c>
      <c r="AK174" s="142"/>
      <c r="AL174" s="163"/>
      <c r="AM174" s="163"/>
      <c r="AN174" s="163"/>
      <c r="AO174" s="68"/>
      <c r="AP174" s="68"/>
      <c r="AQ174" s="68"/>
      <c r="AR174" s="68"/>
      <c r="AS174" s="70"/>
      <c r="AT174" s="70"/>
      <c r="AU174" s="70"/>
      <c r="AV174" s="70"/>
      <c r="AW174" s="79"/>
      <c r="AX174" s="79"/>
      <c r="AY174" s="79"/>
      <c r="AZ174" s="79"/>
      <c r="BA174" s="70"/>
      <c r="BB174" s="70"/>
      <c r="BC174" s="70"/>
      <c r="BD174" s="70"/>
      <c r="BE174" s="100" t="s">
        <v>677</v>
      </c>
      <c r="BF174" s="100" t="s">
        <v>606</v>
      </c>
      <c r="BG174" s="101">
        <v>3</v>
      </c>
      <c r="BH174" s="100" t="s">
        <v>607</v>
      </c>
    </row>
    <row r="175" spans="1:60" ht="36" customHeight="1">
      <c r="A175" s="136">
        <v>111001034045</v>
      </c>
      <c r="B175" s="137" t="s">
        <v>287</v>
      </c>
      <c r="C175" s="138" t="s">
        <v>81</v>
      </c>
      <c r="D175" s="139" t="s">
        <v>82</v>
      </c>
      <c r="I175" s="155"/>
      <c r="J175" s="155"/>
      <c r="K175" s="155"/>
      <c r="L175" s="166"/>
      <c r="M175" s="89"/>
      <c r="N175" s="89"/>
      <c r="O175" s="89"/>
      <c r="P175" s="89"/>
      <c r="Q175" s="78"/>
      <c r="R175" s="78"/>
      <c r="S175" s="78"/>
      <c r="T175" s="79"/>
      <c r="U175" s="66"/>
      <c r="V175" s="66"/>
      <c r="W175" s="66"/>
      <c r="X175" s="66"/>
      <c r="Y175" s="68"/>
      <c r="Z175" s="68"/>
      <c r="AA175" s="68"/>
      <c r="AB175" s="68"/>
      <c r="AC175" s="74"/>
      <c r="AD175" s="74"/>
      <c r="AE175" s="74"/>
      <c r="AF175" s="74"/>
      <c r="AG175" s="79"/>
      <c r="AH175" s="79"/>
      <c r="AI175" s="146" t="s">
        <v>600</v>
      </c>
      <c r="AJ175" s="103" t="s">
        <v>600</v>
      </c>
      <c r="AK175" s="142"/>
      <c r="AL175" s="142"/>
      <c r="AM175" s="142"/>
      <c r="AN175" s="142"/>
      <c r="AO175" s="68"/>
      <c r="AP175" s="68"/>
      <c r="AQ175" s="68"/>
      <c r="AR175" s="68"/>
      <c r="AS175" s="70"/>
      <c r="AT175" s="70"/>
      <c r="AU175" s="70"/>
      <c r="AV175" s="70"/>
      <c r="AW175" s="77" t="s">
        <v>641</v>
      </c>
      <c r="AX175" s="77" t="s">
        <v>642</v>
      </c>
      <c r="AY175" s="77">
        <v>14</v>
      </c>
      <c r="AZ175" s="77" t="s">
        <v>643</v>
      </c>
      <c r="BA175" s="70"/>
      <c r="BB175" s="70"/>
      <c r="BC175" s="70"/>
      <c r="BD175" s="70"/>
      <c r="BE175" s="100" t="s">
        <v>605</v>
      </c>
      <c r="BF175" s="100" t="s">
        <v>606</v>
      </c>
      <c r="BG175" s="101">
        <v>3</v>
      </c>
      <c r="BH175" s="100" t="s">
        <v>607</v>
      </c>
    </row>
    <row r="176" spans="1:60" ht="36" customHeight="1">
      <c r="A176" s="136">
        <v>111001014664</v>
      </c>
      <c r="B176" s="137" t="s">
        <v>200</v>
      </c>
      <c r="C176" s="138" t="s">
        <v>81</v>
      </c>
      <c r="D176" s="139" t="s">
        <v>130</v>
      </c>
      <c r="I176" s="155"/>
      <c r="J176" s="155"/>
      <c r="K176" s="155"/>
      <c r="L176" s="166"/>
      <c r="M176" s="89"/>
      <c r="N176" s="89"/>
      <c r="O176" s="89"/>
      <c r="P176" s="89"/>
      <c r="Q176" s="78"/>
      <c r="R176" s="78"/>
      <c r="S176" s="78"/>
      <c r="T176" s="79"/>
      <c r="U176" s="66"/>
      <c r="V176" s="66"/>
      <c r="W176" s="66"/>
      <c r="X176" s="66"/>
      <c r="Y176" s="68"/>
      <c r="Z176" s="68"/>
      <c r="AA176" s="68"/>
      <c r="AB176" s="68"/>
      <c r="AC176" s="74"/>
      <c r="AD176" s="74"/>
      <c r="AE176" s="74"/>
      <c r="AF176" s="74"/>
      <c r="AG176" s="65" t="s">
        <v>618</v>
      </c>
      <c r="AH176" s="65" t="s">
        <v>619</v>
      </c>
      <c r="AI176" s="150" t="s">
        <v>687</v>
      </c>
      <c r="AJ176" s="102" t="s">
        <v>621</v>
      </c>
      <c r="AK176" s="97" t="s">
        <v>705</v>
      </c>
      <c r="AL176" s="97" t="s">
        <v>706</v>
      </c>
      <c r="AM176" s="97" t="s">
        <v>707</v>
      </c>
      <c r="AN176" s="97" t="s">
        <v>708</v>
      </c>
      <c r="AO176" s="68"/>
      <c r="AP176" s="151"/>
      <c r="AQ176" s="151"/>
      <c r="AR176" s="151"/>
      <c r="AS176" s="70"/>
      <c r="AT176" s="70"/>
      <c r="AU176" s="70"/>
      <c r="AV176" s="70"/>
      <c r="AW176" s="76" t="s">
        <v>641</v>
      </c>
      <c r="AX176" s="76" t="s">
        <v>784</v>
      </c>
      <c r="AY176" s="76">
        <v>9</v>
      </c>
      <c r="AZ176" s="76" t="s">
        <v>773</v>
      </c>
      <c r="BA176" s="70"/>
      <c r="BB176" s="70"/>
      <c r="BC176" s="70"/>
      <c r="BD176" s="70"/>
      <c r="BE176" s="100" t="s">
        <v>677</v>
      </c>
      <c r="BF176" s="100" t="s">
        <v>606</v>
      </c>
      <c r="BG176" s="101">
        <v>3</v>
      </c>
      <c r="BH176" s="100" t="s">
        <v>607</v>
      </c>
    </row>
    <row r="177" spans="1:60" ht="36" customHeight="1">
      <c r="A177" s="136">
        <v>111001047571</v>
      </c>
      <c r="B177" s="137" t="s">
        <v>323</v>
      </c>
      <c r="C177" s="138" t="s">
        <v>77</v>
      </c>
      <c r="D177" s="139" t="s">
        <v>197</v>
      </c>
      <c r="I177" s="74"/>
      <c r="J177" s="74"/>
      <c r="K177" s="74"/>
      <c r="L177" s="74"/>
      <c r="M177" s="89"/>
      <c r="N177" s="89"/>
      <c r="O177" s="89"/>
      <c r="P177" s="89"/>
      <c r="Q177" s="78"/>
      <c r="R177" s="78"/>
      <c r="S177" s="78"/>
      <c r="T177" s="79"/>
      <c r="U177" s="66"/>
      <c r="V177" s="66"/>
      <c r="W177" s="66"/>
      <c r="X177" s="66"/>
      <c r="Y177" s="68"/>
      <c r="Z177" s="68"/>
      <c r="AA177" s="68"/>
      <c r="AB177" s="68"/>
      <c r="AC177" s="74"/>
      <c r="AD177" s="74"/>
      <c r="AE177" s="74"/>
      <c r="AF177" s="74"/>
      <c r="AG177" s="65" t="s">
        <v>618</v>
      </c>
      <c r="AH177" s="65" t="s">
        <v>619</v>
      </c>
      <c r="AI177" s="150" t="s">
        <v>723</v>
      </c>
      <c r="AJ177" s="102" t="s">
        <v>621</v>
      </c>
      <c r="AK177" s="142"/>
      <c r="AL177" s="142"/>
      <c r="AM177" s="142"/>
      <c r="AN177" s="142"/>
      <c r="AO177" s="72" t="s">
        <v>631</v>
      </c>
      <c r="AP177" s="73" t="s">
        <v>632</v>
      </c>
      <c r="AQ177" s="73" t="s">
        <v>672</v>
      </c>
      <c r="AR177" s="73" t="s">
        <v>634</v>
      </c>
      <c r="AS177" s="84" t="s">
        <v>684</v>
      </c>
      <c r="AT177" s="85" t="s">
        <v>685</v>
      </c>
      <c r="AU177" s="70">
        <v>1</v>
      </c>
      <c r="AV177" s="85" t="s">
        <v>686</v>
      </c>
      <c r="AW177" s="79"/>
      <c r="AX177" s="79"/>
      <c r="AY177" s="79"/>
      <c r="AZ177" s="79"/>
      <c r="BA177" s="70"/>
      <c r="BB177" s="70"/>
      <c r="BC177" s="70"/>
      <c r="BD177" s="70"/>
      <c r="BE177" s="100" t="s">
        <v>677</v>
      </c>
      <c r="BF177" s="100" t="s">
        <v>606</v>
      </c>
      <c r="BG177" s="101">
        <v>2</v>
      </c>
      <c r="BH177" s="100" t="s">
        <v>607</v>
      </c>
    </row>
    <row r="178" spans="1:60" ht="36" customHeight="1">
      <c r="A178" s="136">
        <v>111001034665</v>
      </c>
      <c r="B178" s="143" t="s">
        <v>290</v>
      </c>
      <c r="C178" s="138" t="s">
        <v>77</v>
      </c>
      <c r="D178" s="139" t="s">
        <v>227</v>
      </c>
      <c r="E178" s="75" t="s">
        <v>765</v>
      </c>
      <c r="F178" s="75" t="s">
        <v>736</v>
      </c>
      <c r="G178" s="95" t="s">
        <v>872</v>
      </c>
      <c r="H178" s="167" t="s">
        <v>738</v>
      </c>
      <c r="I178" s="155"/>
      <c r="J178" s="155"/>
      <c r="K178" s="155"/>
      <c r="L178" s="166"/>
      <c r="M178" s="89"/>
      <c r="N178" s="89"/>
      <c r="O178" s="89"/>
      <c r="P178" s="89"/>
      <c r="Q178" s="78"/>
      <c r="R178" s="78"/>
      <c r="S178" s="78"/>
      <c r="T178" s="79"/>
      <c r="U178" s="66" t="s">
        <v>786</v>
      </c>
      <c r="V178" s="66" t="s">
        <v>689</v>
      </c>
      <c r="W178" s="66" t="s">
        <v>873</v>
      </c>
      <c r="X178" s="66" t="s">
        <v>763</v>
      </c>
      <c r="Y178" s="68" t="s">
        <v>770</v>
      </c>
      <c r="Z178" s="68" t="s">
        <v>874</v>
      </c>
      <c r="AA178" s="68" t="s">
        <v>662</v>
      </c>
      <c r="AB178" s="68" t="s">
        <v>782</v>
      </c>
      <c r="AC178" s="74"/>
      <c r="AD178" s="74"/>
      <c r="AE178" s="74"/>
      <c r="AF178" s="74"/>
      <c r="AG178" s="65" t="s">
        <v>618</v>
      </c>
      <c r="AH178" s="65" t="s">
        <v>619</v>
      </c>
      <c r="AI178" s="150" t="s">
        <v>666</v>
      </c>
      <c r="AJ178" s="102" t="s">
        <v>621</v>
      </c>
      <c r="AK178" s="142"/>
      <c r="AL178" s="142"/>
      <c r="AM178" s="142"/>
      <c r="AN178" s="142"/>
      <c r="AO178" s="72" t="s">
        <v>631</v>
      </c>
      <c r="AP178" s="73" t="s">
        <v>632</v>
      </c>
      <c r="AQ178" s="73" t="s">
        <v>676</v>
      </c>
      <c r="AR178" s="161" t="s">
        <v>634</v>
      </c>
      <c r="AS178" s="70"/>
      <c r="AT178" s="70"/>
      <c r="AU178" s="70"/>
      <c r="AV178" s="70"/>
      <c r="AW178" s="76" t="s">
        <v>875</v>
      </c>
      <c r="AX178" s="77" t="s">
        <v>784</v>
      </c>
      <c r="AY178" s="77">
        <v>3</v>
      </c>
      <c r="AZ178" s="77" t="s">
        <v>643</v>
      </c>
      <c r="BA178" s="70"/>
      <c r="BB178" s="70"/>
      <c r="BC178" s="70"/>
      <c r="BD178" s="70"/>
      <c r="BE178" s="100" t="s">
        <v>605</v>
      </c>
      <c r="BF178" s="100" t="s">
        <v>606</v>
      </c>
      <c r="BG178" s="101">
        <v>2</v>
      </c>
      <c r="BH178" s="100" t="s">
        <v>607</v>
      </c>
    </row>
    <row r="179" spans="1:60" ht="36" customHeight="1">
      <c r="A179" s="136">
        <v>111001092410</v>
      </c>
      <c r="B179" s="143" t="s">
        <v>357</v>
      </c>
      <c r="C179" s="138" t="s">
        <v>77</v>
      </c>
      <c r="D179" s="139" t="s">
        <v>197</v>
      </c>
      <c r="E179" s="75" t="s">
        <v>765</v>
      </c>
      <c r="F179" s="75" t="s">
        <v>736</v>
      </c>
      <c r="G179" s="75" t="s">
        <v>876</v>
      </c>
      <c r="H179" s="167" t="s">
        <v>738</v>
      </c>
      <c r="I179" s="74"/>
      <c r="J179" s="74"/>
      <c r="K179" s="74"/>
      <c r="L179" s="74"/>
      <c r="M179" s="89"/>
      <c r="N179" s="89"/>
      <c r="O179" s="89"/>
      <c r="P179" s="89"/>
      <c r="Q179" s="78"/>
      <c r="R179" s="78"/>
      <c r="S179" s="78"/>
      <c r="T179" s="79"/>
      <c r="U179" s="66" t="s">
        <v>596</v>
      </c>
      <c r="V179" s="66" t="s">
        <v>597</v>
      </c>
      <c r="W179" s="66" t="s">
        <v>598</v>
      </c>
      <c r="X179" s="66" t="s">
        <v>599</v>
      </c>
      <c r="Y179" s="68"/>
      <c r="Z179" s="68"/>
      <c r="AA179" s="68"/>
      <c r="AB179" s="68"/>
      <c r="AC179" s="74"/>
      <c r="AD179" s="74"/>
      <c r="AE179" s="74"/>
      <c r="AF179" s="74"/>
      <c r="AG179" s="65" t="s">
        <v>618</v>
      </c>
      <c r="AH179" s="65" t="s">
        <v>619</v>
      </c>
      <c r="AI179" s="150" t="s">
        <v>816</v>
      </c>
      <c r="AJ179" s="102" t="s">
        <v>621</v>
      </c>
      <c r="AK179" s="97" t="s">
        <v>705</v>
      </c>
      <c r="AL179" s="97" t="s">
        <v>706</v>
      </c>
      <c r="AM179" s="97" t="s">
        <v>707</v>
      </c>
      <c r="AN179" s="97" t="s">
        <v>708</v>
      </c>
      <c r="AO179" s="72" t="s">
        <v>631</v>
      </c>
      <c r="AP179" s="73" t="s">
        <v>632</v>
      </c>
      <c r="AQ179" s="73" t="s">
        <v>672</v>
      </c>
      <c r="AR179" s="73" t="s">
        <v>634</v>
      </c>
      <c r="AS179" s="70"/>
      <c r="AT179" s="70"/>
      <c r="AU179" s="70"/>
      <c r="AV179" s="70"/>
      <c r="AW179" s="79"/>
      <c r="AX179" s="79"/>
      <c r="AY179" s="79"/>
      <c r="AZ179" s="79"/>
      <c r="BA179" s="70"/>
      <c r="BB179" s="70"/>
      <c r="BC179" s="70"/>
      <c r="BD179" s="70"/>
      <c r="BE179" s="100" t="s">
        <v>677</v>
      </c>
      <c r="BF179" s="100" t="s">
        <v>606</v>
      </c>
      <c r="BG179" s="101">
        <v>2</v>
      </c>
      <c r="BH179" s="100" t="s">
        <v>607</v>
      </c>
    </row>
    <row r="180" spans="1:60" ht="36" customHeight="1">
      <c r="A180" s="136">
        <v>111265000394</v>
      </c>
      <c r="B180" s="137" t="s">
        <v>434</v>
      </c>
      <c r="C180" s="138" t="s">
        <v>81</v>
      </c>
      <c r="D180" s="139" t="s">
        <v>88</v>
      </c>
      <c r="I180" s="64" t="s">
        <v>622</v>
      </c>
      <c r="J180" s="64" t="s">
        <v>623</v>
      </c>
      <c r="K180" s="64" t="s">
        <v>624</v>
      </c>
      <c r="L180" s="64" t="s">
        <v>625</v>
      </c>
      <c r="M180" s="89"/>
      <c r="N180" s="89"/>
      <c r="O180" s="89"/>
      <c r="P180" s="89"/>
      <c r="Q180" s="78"/>
      <c r="R180" s="78"/>
      <c r="S180" s="78"/>
      <c r="T180" s="79"/>
      <c r="U180" s="66"/>
      <c r="V180" s="66"/>
      <c r="W180" s="66"/>
      <c r="X180" s="66"/>
      <c r="Y180" s="68"/>
      <c r="Z180" s="68"/>
      <c r="AA180" s="68"/>
      <c r="AB180" s="68"/>
      <c r="AC180" s="74"/>
      <c r="AD180" s="74"/>
      <c r="AE180" s="74"/>
      <c r="AF180" s="74"/>
      <c r="AG180" s="65" t="s">
        <v>618</v>
      </c>
      <c r="AH180" s="65" t="s">
        <v>619</v>
      </c>
      <c r="AI180" s="150" t="s">
        <v>789</v>
      </c>
      <c r="AJ180" s="102" t="s">
        <v>621</v>
      </c>
      <c r="AK180" s="97" t="s">
        <v>627</v>
      </c>
      <c r="AL180" s="97" t="s">
        <v>628</v>
      </c>
      <c r="AM180" s="97" t="s">
        <v>718</v>
      </c>
      <c r="AN180" s="97" t="s">
        <v>630</v>
      </c>
      <c r="AO180" s="186"/>
      <c r="AP180" s="196"/>
      <c r="AQ180" s="196"/>
      <c r="AR180" s="151"/>
      <c r="AS180" s="70"/>
      <c r="AT180" s="70"/>
      <c r="AU180" s="70"/>
      <c r="AV180" s="70"/>
      <c r="AW180" s="79"/>
      <c r="AX180" s="79"/>
      <c r="AY180" s="79"/>
      <c r="AZ180" s="79"/>
      <c r="BA180" s="70"/>
      <c r="BB180" s="70"/>
      <c r="BC180" s="70"/>
      <c r="BD180" s="70"/>
      <c r="BE180" s="100" t="s">
        <v>605</v>
      </c>
      <c r="BF180" s="100" t="s">
        <v>606</v>
      </c>
      <c r="BG180" s="101">
        <v>2</v>
      </c>
      <c r="BH180" s="100" t="s">
        <v>607</v>
      </c>
    </row>
    <row r="181" spans="1:60" ht="36" customHeight="1">
      <c r="A181" s="136">
        <v>111001030066</v>
      </c>
      <c r="B181" s="137" t="s">
        <v>269</v>
      </c>
      <c r="C181" s="138" t="s">
        <v>81</v>
      </c>
      <c r="D181" s="139" t="s">
        <v>147</v>
      </c>
      <c r="I181" s="64" t="s">
        <v>622</v>
      </c>
      <c r="J181" s="64" t="s">
        <v>623</v>
      </c>
      <c r="K181" s="64" t="s">
        <v>624</v>
      </c>
      <c r="L181" s="64" t="s">
        <v>625</v>
      </c>
      <c r="M181" s="89"/>
      <c r="N181" s="89"/>
      <c r="O181" s="89"/>
      <c r="P181" s="89"/>
      <c r="Q181" s="78"/>
      <c r="R181" s="78"/>
      <c r="S181" s="78"/>
      <c r="T181" s="79"/>
      <c r="U181" s="66" t="s">
        <v>877</v>
      </c>
      <c r="V181" s="66" t="s">
        <v>694</v>
      </c>
      <c r="W181" s="66" t="s">
        <v>726</v>
      </c>
      <c r="X181" s="66" t="s">
        <v>696</v>
      </c>
      <c r="Y181" s="68"/>
      <c r="Z181" s="68"/>
      <c r="AA181" s="68"/>
      <c r="AB181" s="68"/>
      <c r="AC181" s="88" t="s">
        <v>697</v>
      </c>
      <c r="AD181" s="74" t="s">
        <v>659</v>
      </c>
      <c r="AE181" s="74" t="s">
        <v>878</v>
      </c>
      <c r="AF181" s="74" t="s">
        <v>661</v>
      </c>
      <c r="AG181" s="65" t="s">
        <v>618</v>
      </c>
      <c r="AH181" s="65" t="s">
        <v>619</v>
      </c>
      <c r="AI181" s="150" t="s">
        <v>620</v>
      </c>
      <c r="AJ181" s="102" t="s">
        <v>621</v>
      </c>
      <c r="AK181" s="142"/>
      <c r="AL181" s="163"/>
      <c r="AM181" s="163"/>
      <c r="AN181" s="163"/>
      <c r="AO181" s="68"/>
      <c r="AP181" s="151"/>
      <c r="AQ181" s="151"/>
      <c r="AR181" s="151"/>
      <c r="AS181" s="70"/>
      <c r="AT181" s="70"/>
      <c r="AU181" s="70"/>
      <c r="AV181" s="70"/>
      <c r="AW181" s="76" t="s">
        <v>641</v>
      </c>
      <c r="AX181" s="76" t="s">
        <v>642</v>
      </c>
      <c r="AY181" s="76">
        <v>12</v>
      </c>
      <c r="AZ181" s="76" t="s">
        <v>643</v>
      </c>
      <c r="BA181" s="70"/>
      <c r="BB181" s="70"/>
      <c r="BC181" s="70"/>
      <c r="BD181" s="70"/>
      <c r="BE181" s="100" t="s">
        <v>677</v>
      </c>
      <c r="BF181" s="100" t="s">
        <v>606</v>
      </c>
      <c r="BG181" s="101">
        <v>3</v>
      </c>
      <c r="BH181" s="100" t="s">
        <v>607</v>
      </c>
    </row>
    <row r="182" spans="1:60" ht="36" customHeight="1">
      <c r="A182" s="136">
        <v>111001096555</v>
      </c>
      <c r="B182" s="137" t="s">
        <v>364</v>
      </c>
      <c r="C182" s="138" t="s">
        <v>81</v>
      </c>
      <c r="D182" s="139" t="s">
        <v>197</v>
      </c>
      <c r="I182" s="64" t="s">
        <v>622</v>
      </c>
      <c r="J182" s="64" t="s">
        <v>623</v>
      </c>
      <c r="K182" s="64" t="s">
        <v>624</v>
      </c>
      <c r="L182" s="64" t="s">
        <v>625</v>
      </c>
      <c r="M182" s="89"/>
      <c r="N182" s="89"/>
      <c r="O182" s="89"/>
      <c r="P182" s="89"/>
      <c r="Q182" s="78" t="s">
        <v>650</v>
      </c>
      <c r="R182" s="80" t="s">
        <v>651</v>
      </c>
      <c r="S182" s="78" t="s">
        <v>879</v>
      </c>
      <c r="T182" s="79" t="s">
        <v>617</v>
      </c>
      <c r="U182" s="66"/>
      <c r="V182" s="66"/>
      <c r="W182" s="66"/>
      <c r="X182" s="66"/>
      <c r="Y182" s="68"/>
      <c r="Z182" s="68"/>
      <c r="AA182" s="68"/>
      <c r="AB182" s="68"/>
      <c r="AC182" s="74"/>
      <c r="AD182" s="92"/>
      <c r="AE182" s="91"/>
      <c r="AF182" s="89"/>
      <c r="AG182" s="65" t="s">
        <v>618</v>
      </c>
      <c r="AH182" s="65" t="s">
        <v>619</v>
      </c>
      <c r="AI182" s="150" t="s">
        <v>620</v>
      </c>
      <c r="AJ182" s="102" t="s">
        <v>621</v>
      </c>
      <c r="AK182" s="142"/>
      <c r="AL182" s="142"/>
      <c r="AM182" s="142"/>
      <c r="AN182" s="142"/>
      <c r="AO182" s="68"/>
      <c r="AP182" s="151"/>
      <c r="AQ182" s="151"/>
      <c r="AR182" s="151"/>
      <c r="AS182" s="70"/>
      <c r="AT182" s="70"/>
      <c r="AU182" s="70"/>
      <c r="AV182" s="70"/>
      <c r="AW182" s="76" t="s">
        <v>641</v>
      </c>
      <c r="AX182" s="76" t="s">
        <v>642</v>
      </c>
      <c r="AY182" s="76">
        <v>10</v>
      </c>
      <c r="AZ182" s="76" t="s">
        <v>643</v>
      </c>
      <c r="BA182" s="70"/>
      <c r="BB182" s="70"/>
      <c r="BC182" s="70"/>
      <c r="BD182" s="70"/>
      <c r="BE182" s="100" t="s">
        <v>677</v>
      </c>
      <c r="BF182" s="100" t="s">
        <v>606</v>
      </c>
      <c r="BG182" s="101">
        <v>2</v>
      </c>
      <c r="BH182" s="100" t="s">
        <v>607</v>
      </c>
    </row>
    <row r="183" spans="1:60" ht="36" customHeight="1">
      <c r="A183" s="136">
        <v>111001012335</v>
      </c>
      <c r="B183" s="137" t="s">
        <v>154</v>
      </c>
      <c r="C183" s="138" t="s">
        <v>77</v>
      </c>
      <c r="D183" s="139" t="s">
        <v>147</v>
      </c>
      <c r="I183" s="64" t="s">
        <v>622</v>
      </c>
      <c r="J183" s="64" t="s">
        <v>623</v>
      </c>
      <c r="K183" s="64" t="s">
        <v>624</v>
      </c>
      <c r="L183" s="64" t="s">
        <v>625</v>
      </c>
      <c r="M183" s="89"/>
      <c r="N183" s="89"/>
      <c r="O183" s="89"/>
      <c r="P183" s="89"/>
      <c r="Q183" s="78"/>
      <c r="R183" s="78"/>
      <c r="S183" s="78"/>
      <c r="T183" s="79"/>
      <c r="U183" s="66"/>
      <c r="V183" s="66"/>
      <c r="W183" s="66"/>
      <c r="X183" s="66"/>
      <c r="Y183" s="68"/>
      <c r="Z183" s="68"/>
      <c r="AA183" s="68"/>
      <c r="AB183" s="68"/>
      <c r="AC183" s="74"/>
      <c r="AD183" s="74"/>
      <c r="AE183" s="74"/>
      <c r="AF183" s="74"/>
      <c r="AG183" s="65" t="s">
        <v>618</v>
      </c>
      <c r="AH183" s="65" t="s">
        <v>619</v>
      </c>
      <c r="AI183" s="150" t="s">
        <v>816</v>
      </c>
      <c r="AJ183" s="102" t="s">
        <v>621</v>
      </c>
      <c r="AK183" s="97" t="s">
        <v>627</v>
      </c>
      <c r="AL183" s="97" t="s">
        <v>628</v>
      </c>
      <c r="AM183" s="97" t="s">
        <v>629</v>
      </c>
      <c r="AN183" s="97" t="s">
        <v>630</v>
      </c>
      <c r="AO183" s="68"/>
      <c r="AP183" s="151"/>
      <c r="AQ183" s="151"/>
      <c r="AR183" s="151"/>
      <c r="AS183" s="70"/>
      <c r="AT183" s="70"/>
      <c r="AU183" s="70"/>
      <c r="AV183" s="70"/>
      <c r="AW183" s="79"/>
      <c r="AX183" s="79"/>
      <c r="AY183" s="79"/>
      <c r="AZ183" s="79"/>
      <c r="BA183" s="70"/>
      <c r="BB183" s="70"/>
      <c r="BC183" s="70"/>
      <c r="BD183" s="70"/>
      <c r="BE183" s="100" t="s">
        <v>677</v>
      </c>
      <c r="BF183" s="100" t="s">
        <v>606</v>
      </c>
      <c r="BG183" s="101">
        <v>4</v>
      </c>
      <c r="BH183" s="100" t="s">
        <v>607</v>
      </c>
    </row>
    <row r="184" spans="1:60" ht="36" customHeight="1">
      <c r="A184" s="136">
        <v>111001036544</v>
      </c>
      <c r="B184" s="137" t="s">
        <v>296</v>
      </c>
      <c r="C184" s="138" t="s">
        <v>77</v>
      </c>
      <c r="D184" s="139" t="s">
        <v>119</v>
      </c>
      <c r="I184" s="64" t="s">
        <v>622</v>
      </c>
      <c r="J184" s="64" t="s">
        <v>623</v>
      </c>
      <c r="K184" s="64" t="s">
        <v>624</v>
      </c>
      <c r="L184" s="64" t="s">
        <v>625</v>
      </c>
      <c r="M184" s="89"/>
      <c r="N184" s="89"/>
      <c r="O184" s="89"/>
      <c r="P184" s="89"/>
      <c r="Q184" s="78"/>
      <c r="R184" s="78"/>
      <c r="S184" s="78"/>
      <c r="T184" s="79"/>
      <c r="U184" s="66"/>
      <c r="V184" s="66"/>
      <c r="W184" s="66"/>
      <c r="X184" s="66"/>
      <c r="Y184" s="68"/>
      <c r="Z184" s="68"/>
      <c r="AA184" s="68"/>
      <c r="AB184" s="68"/>
      <c r="AC184" s="74"/>
      <c r="AD184" s="74"/>
      <c r="AE184" s="74"/>
      <c r="AF184" s="74"/>
      <c r="AG184" s="65" t="s">
        <v>618</v>
      </c>
      <c r="AH184" s="65" t="s">
        <v>619</v>
      </c>
      <c r="AI184" s="150" t="s">
        <v>776</v>
      </c>
      <c r="AJ184" s="102" t="s">
        <v>621</v>
      </c>
      <c r="AK184" s="142"/>
      <c r="AL184" s="142"/>
      <c r="AM184" s="142"/>
      <c r="AN184" s="142"/>
      <c r="AO184" s="68"/>
      <c r="AP184" s="68"/>
      <c r="AQ184" s="68"/>
      <c r="AR184" s="68"/>
      <c r="AS184" s="70"/>
      <c r="AT184" s="70"/>
      <c r="AU184" s="70"/>
      <c r="AV184" s="70"/>
      <c r="AW184" s="79"/>
      <c r="AX184" s="79"/>
      <c r="AY184" s="79"/>
      <c r="AZ184" s="79"/>
      <c r="BA184" s="70"/>
      <c r="BB184" s="70"/>
      <c r="BC184" s="70"/>
      <c r="BD184" s="70"/>
      <c r="BE184" s="100" t="s">
        <v>677</v>
      </c>
      <c r="BF184" s="100" t="s">
        <v>606</v>
      </c>
      <c r="BG184" s="101">
        <v>1</v>
      </c>
      <c r="BH184" s="100" t="s">
        <v>607</v>
      </c>
    </row>
    <row r="185" spans="1:60" ht="36" customHeight="1">
      <c r="A185" s="136">
        <v>111001020320</v>
      </c>
      <c r="B185" s="143" t="s">
        <v>243</v>
      </c>
      <c r="C185" s="138" t="s">
        <v>81</v>
      </c>
      <c r="D185" s="139" t="s">
        <v>197</v>
      </c>
      <c r="I185" s="64" t="s">
        <v>622</v>
      </c>
      <c r="J185" s="64" t="s">
        <v>623</v>
      </c>
      <c r="K185" s="64" t="s">
        <v>624</v>
      </c>
      <c r="L185" s="64" t="s">
        <v>625</v>
      </c>
      <c r="M185" s="89"/>
      <c r="N185" s="89"/>
      <c r="O185" s="89"/>
      <c r="P185" s="89"/>
      <c r="Q185" s="78"/>
      <c r="R185" s="78"/>
      <c r="S185" s="78"/>
      <c r="T185" s="79"/>
      <c r="U185" s="66" t="s">
        <v>880</v>
      </c>
      <c r="V185" s="66" t="s">
        <v>689</v>
      </c>
      <c r="W185" s="66" t="s">
        <v>598</v>
      </c>
      <c r="X185" s="66" t="s">
        <v>599</v>
      </c>
      <c r="Y185" s="68"/>
      <c r="Z185" s="68"/>
      <c r="AA185" s="68"/>
      <c r="AB185" s="68"/>
      <c r="AC185" s="74"/>
      <c r="AD185" s="92"/>
      <c r="AE185" s="91"/>
      <c r="AF185" s="89"/>
      <c r="AG185" s="65" t="s">
        <v>618</v>
      </c>
      <c r="AH185" s="65" t="s">
        <v>619</v>
      </c>
      <c r="AI185" s="150" t="s">
        <v>850</v>
      </c>
      <c r="AJ185" s="102" t="s">
        <v>621</v>
      </c>
      <c r="AK185" s="142"/>
      <c r="AL185" s="142"/>
      <c r="AM185" s="142"/>
      <c r="AN185" s="142"/>
      <c r="AO185" s="72" t="s">
        <v>639</v>
      </c>
      <c r="AP185" s="72" t="s">
        <v>640</v>
      </c>
      <c r="AQ185" s="72" t="s">
        <v>662</v>
      </c>
      <c r="AR185" s="72" t="s">
        <v>663</v>
      </c>
      <c r="AS185" s="70"/>
      <c r="AT185" s="70"/>
      <c r="AU185" s="70"/>
      <c r="AV185" s="70"/>
      <c r="AW185" s="79"/>
      <c r="AX185" s="78"/>
      <c r="AY185" s="78"/>
      <c r="AZ185" s="78"/>
      <c r="BA185" s="70"/>
      <c r="BB185" s="70"/>
      <c r="BC185" s="70"/>
      <c r="BD185" s="70"/>
      <c r="BE185" s="100" t="s">
        <v>677</v>
      </c>
      <c r="BF185" s="100" t="s">
        <v>606</v>
      </c>
      <c r="BG185" s="101">
        <v>3</v>
      </c>
      <c r="BH185" s="100" t="s">
        <v>607</v>
      </c>
    </row>
    <row r="186" spans="1:60" ht="36" customHeight="1">
      <c r="A186" s="136">
        <v>111001012483</v>
      </c>
      <c r="B186" s="137" t="s">
        <v>160</v>
      </c>
      <c r="C186" s="138" t="s">
        <v>71</v>
      </c>
      <c r="D186" s="139" t="s">
        <v>88</v>
      </c>
      <c r="I186" s="152"/>
      <c r="J186" s="152"/>
      <c r="K186" s="152"/>
      <c r="L186" s="153"/>
      <c r="M186" s="104" t="s">
        <v>648</v>
      </c>
      <c r="N186" s="104" t="s">
        <v>609</v>
      </c>
      <c r="O186" s="104">
        <v>2</v>
      </c>
      <c r="P186" s="104" t="s">
        <v>881</v>
      </c>
      <c r="Q186" s="78"/>
      <c r="R186" s="78"/>
      <c r="S186" s="78"/>
      <c r="T186" s="79"/>
      <c r="U186" s="66" t="s">
        <v>596</v>
      </c>
      <c r="V186" s="66" t="s">
        <v>597</v>
      </c>
      <c r="W186" s="66" t="s">
        <v>598</v>
      </c>
      <c r="X186" s="66" t="s">
        <v>599</v>
      </c>
      <c r="Y186" s="68"/>
      <c r="Z186" s="68"/>
      <c r="AA186" s="68"/>
      <c r="AB186" s="68"/>
      <c r="AC186" s="74"/>
      <c r="AD186" s="74"/>
      <c r="AE186" s="74"/>
      <c r="AF186" s="74"/>
      <c r="AG186" s="79"/>
      <c r="AH186" s="79"/>
      <c r="AI186" s="146" t="s">
        <v>600</v>
      </c>
      <c r="AJ186" s="103" t="s">
        <v>600</v>
      </c>
      <c r="AK186" s="142"/>
      <c r="AL186" s="142"/>
      <c r="AM186" s="142"/>
      <c r="AN186" s="142"/>
      <c r="AO186" s="72" t="s">
        <v>631</v>
      </c>
      <c r="AP186" s="72" t="s">
        <v>632</v>
      </c>
      <c r="AQ186" s="72" t="s">
        <v>798</v>
      </c>
      <c r="AR186" s="161" t="s">
        <v>634</v>
      </c>
      <c r="AS186" s="70"/>
      <c r="AT186" s="70"/>
      <c r="AU186" s="70"/>
      <c r="AV186" s="70"/>
      <c r="AW186" s="79"/>
      <c r="AX186" s="79"/>
      <c r="AY186" s="79"/>
      <c r="AZ186" s="79"/>
      <c r="BA186" s="70"/>
      <c r="BB186" s="70"/>
      <c r="BC186" s="70"/>
      <c r="BD186" s="70"/>
      <c r="BE186" s="100" t="s">
        <v>605</v>
      </c>
      <c r="BF186" s="100" t="s">
        <v>606</v>
      </c>
      <c r="BG186" s="101">
        <v>2</v>
      </c>
      <c r="BH186" s="100" t="s">
        <v>607</v>
      </c>
    </row>
    <row r="187" spans="1:60" ht="36" customHeight="1">
      <c r="A187" s="136">
        <v>111001015733</v>
      </c>
      <c r="B187" s="137" t="s">
        <v>212</v>
      </c>
      <c r="C187" s="138" t="s">
        <v>81</v>
      </c>
      <c r="D187" s="139" t="s">
        <v>130</v>
      </c>
      <c r="I187" s="155"/>
      <c r="J187" s="155"/>
      <c r="K187" s="155"/>
      <c r="L187" s="166"/>
      <c r="M187" s="89"/>
      <c r="N187" s="89"/>
      <c r="O187" s="89"/>
      <c r="P187" s="89"/>
      <c r="Q187" s="78"/>
      <c r="R187" s="78"/>
      <c r="S187" s="78"/>
      <c r="T187" s="79"/>
      <c r="U187" s="66"/>
      <c r="V187" s="66"/>
      <c r="W187" s="66"/>
      <c r="X187" s="66"/>
      <c r="Y187" s="68"/>
      <c r="Z187" s="68"/>
      <c r="AA187" s="68"/>
      <c r="AB187" s="68"/>
      <c r="AC187" s="74"/>
      <c r="AD187" s="74"/>
      <c r="AE187" s="74"/>
      <c r="AF187" s="74"/>
      <c r="AG187" s="79"/>
      <c r="AH187" s="79"/>
      <c r="AI187" s="146" t="s">
        <v>600</v>
      </c>
      <c r="AJ187" s="103" t="s">
        <v>600</v>
      </c>
      <c r="AK187" s="97" t="s">
        <v>627</v>
      </c>
      <c r="AL187" s="97" t="s">
        <v>628</v>
      </c>
      <c r="AM187" s="97" t="s">
        <v>824</v>
      </c>
      <c r="AN187" s="97" t="s">
        <v>630</v>
      </c>
      <c r="AO187" s="68"/>
      <c r="AP187" s="68"/>
      <c r="AQ187" s="68"/>
      <c r="AR187" s="68"/>
      <c r="AS187" s="70"/>
      <c r="AT187" s="70"/>
      <c r="AU187" s="70"/>
      <c r="AV187" s="70"/>
      <c r="AW187" s="79"/>
      <c r="AX187" s="79"/>
      <c r="AY187" s="79"/>
      <c r="AZ187" s="79"/>
      <c r="BA187" s="70"/>
      <c r="BB187" s="70"/>
      <c r="BC187" s="70"/>
      <c r="BD187" s="70"/>
      <c r="BE187" s="100" t="s">
        <v>677</v>
      </c>
      <c r="BF187" s="100" t="s">
        <v>606</v>
      </c>
      <c r="BG187" s="101">
        <v>3</v>
      </c>
      <c r="BH187" s="100" t="s">
        <v>607</v>
      </c>
    </row>
    <row r="188" spans="1:60" ht="36" customHeight="1">
      <c r="A188" s="136">
        <v>111001027251</v>
      </c>
      <c r="B188" s="137" t="s">
        <v>255</v>
      </c>
      <c r="C188" s="138" t="s">
        <v>77</v>
      </c>
      <c r="D188" s="139" t="s">
        <v>197</v>
      </c>
      <c r="I188" s="155"/>
      <c r="J188" s="155"/>
      <c r="K188" s="155"/>
      <c r="L188" s="166"/>
      <c r="M188" s="89"/>
      <c r="N188" s="89"/>
      <c r="O188" s="89"/>
      <c r="P188" s="89"/>
      <c r="Q188" s="78" t="s">
        <v>596</v>
      </c>
      <c r="R188" s="80" t="s">
        <v>615</v>
      </c>
      <c r="S188" s="78" t="s">
        <v>616</v>
      </c>
      <c r="T188" s="79" t="s">
        <v>617</v>
      </c>
      <c r="U188" s="66" t="s">
        <v>596</v>
      </c>
      <c r="V188" s="66" t="s">
        <v>597</v>
      </c>
      <c r="W188" s="66" t="s">
        <v>598</v>
      </c>
      <c r="X188" s="66" t="s">
        <v>599</v>
      </c>
      <c r="Y188" s="68"/>
      <c r="Z188" s="68"/>
      <c r="AA188" s="68"/>
      <c r="AB188" s="68"/>
      <c r="AC188" s="74"/>
      <c r="AD188" s="74"/>
      <c r="AE188" s="74"/>
      <c r="AF188" s="74"/>
      <c r="AG188" s="65" t="s">
        <v>618</v>
      </c>
      <c r="AH188" s="65" t="s">
        <v>619</v>
      </c>
      <c r="AI188" s="150" t="s">
        <v>653</v>
      </c>
      <c r="AJ188" s="102" t="s">
        <v>621</v>
      </c>
      <c r="AK188" s="142"/>
      <c r="AL188" s="142"/>
      <c r="AM188" s="142"/>
      <c r="AN188" s="142"/>
      <c r="AO188" s="68"/>
      <c r="AP188" s="151"/>
      <c r="AQ188" s="151"/>
      <c r="AR188" s="151"/>
      <c r="AS188" s="70"/>
      <c r="AT188" s="70"/>
      <c r="AU188" s="70"/>
      <c r="AV188" s="70"/>
      <c r="AW188" s="79"/>
      <c r="AX188" s="79"/>
      <c r="AY188" s="79"/>
      <c r="AZ188" s="79"/>
      <c r="BA188" s="70"/>
      <c r="BB188" s="70"/>
      <c r="BC188" s="70"/>
      <c r="BD188" s="70"/>
      <c r="BE188" s="100" t="s">
        <v>677</v>
      </c>
      <c r="BF188" s="100" t="s">
        <v>606</v>
      </c>
      <c r="BG188" s="101">
        <v>2</v>
      </c>
      <c r="BH188" s="100" t="s">
        <v>607</v>
      </c>
    </row>
    <row r="189" spans="1:60" ht="36" customHeight="1">
      <c r="A189" s="136">
        <v>111001041459</v>
      </c>
      <c r="B189" s="137" t="s">
        <v>301</v>
      </c>
      <c r="C189" s="138" t="s">
        <v>81</v>
      </c>
      <c r="D189" s="139" t="s">
        <v>185</v>
      </c>
      <c r="I189" s="155"/>
      <c r="J189" s="155"/>
      <c r="K189" s="155"/>
      <c r="L189" s="166"/>
      <c r="M189" s="89"/>
      <c r="N189" s="89"/>
      <c r="O189" s="89"/>
      <c r="P189" s="89"/>
      <c r="Q189" s="78" t="s">
        <v>650</v>
      </c>
      <c r="R189" s="80" t="s">
        <v>651</v>
      </c>
      <c r="S189" s="78" t="s">
        <v>882</v>
      </c>
      <c r="T189" s="79" t="s">
        <v>617</v>
      </c>
      <c r="U189" s="66"/>
      <c r="V189" s="66"/>
      <c r="W189" s="66"/>
      <c r="X189" s="66"/>
      <c r="Y189" s="68"/>
      <c r="Z189" s="68"/>
      <c r="AA189" s="68"/>
      <c r="AB189" s="68"/>
      <c r="AC189" s="74"/>
      <c r="AD189" s="74"/>
      <c r="AE189" s="74"/>
      <c r="AF189" s="74"/>
      <c r="AG189" s="65" t="s">
        <v>618</v>
      </c>
      <c r="AH189" s="65" t="s">
        <v>619</v>
      </c>
      <c r="AI189" s="150" t="s">
        <v>616</v>
      </c>
      <c r="AJ189" s="102" t="s">
        <v>621</v>
      </c>
      <c r="AK189" s="142"/>
      <c r="AL189" s="142"/>
      <c r="AM189" s="142"/>
      <c r="AN189" s="142"/>
      <c r="AO189" s="72" t="s">
        <v>631</v>
      </c>
      <c r="AP189" s="73" t="s">
        <v>632</v>
      </c>
      <c r="AQ189" s="73" t="s">
        <v>676</v>
      </c>
      <c r="AR189" s="161" t="s">
        <v>634</v>
      </c>
      <c r="AS189" s="70"/>
      <c r="AT189" s="70"/>
      <c r="AU189" s="70"/>
      <c r="AV189" s="70"/>
      <c r="AW189" s="77" t="s">
        <v>641</v>
      </c>
      <c r="AX189" s="77" t="s">
        <v>784</v>
      </c>
      <c r="AY189" s="77">
        <v>8</v>
      </c>
      <c r="AZ189" s="77" t="s">
        <v>773</v>
      </c>
      <c r="BA189" s="70"/>
      <c r="BB189" s="70"/>
      <c r="BC189" s="70"/>
      <c r="BD189" s="70"/>
      <c r="BE189" s="100" t="s">
        <v>677</v>
      </c>
      <c r="BF189" s="100" t="s">
        <v>606</v>
      </c>
      <c r="BG189" s="101">
        <v>2</v>
      </c>
      <c r="BH189" s="100" t="s">
        <v>607</v>
      </c>
    </row>
    <row r="190" spans="1:60" ht="36" customHeight="1">
      <c r="A190" s="136">
        <v>111001041475</v>
      </c>
      <c r="B190" s="137" t="s">
        <v>302</v>
      </c>
      <c r="C190" s="138" t="s">
        <v>71</v>
      </c>
      <c r="D190" s="139" t="s">
        <v>82</v>
      </c>
      <c r="I190" s="64" t="s">
        <v>622</v>
      </c>
      <c r="J190" s="64" t="s">
        <v>623</v>
      </c>
      <c r="K190" s="64" t="s">
        <v>624</v>
      </c>
      <c r="L190" s="64" t="s">
        <v>625</v>
      </c>
      <c r="M190" s="104" t="s">
        <v>608</v>
      </c>
      <c r="N190" s="104" t="s">
        <v>609</v>
      </c>
      <c r="O190" s="104">
        <v>2</v>
      </c>
      <c r="P190" s="104" t="s">
        <v>811</v>
      </c>
      <c r="Q190" s="78"/>
      <c r="R190" s="78"/>
      <c r="S190" s="78"/>
      <c r="T190" s="79"/>
      <c r="U190" s="66"/>
      <c r="V190" s="66"/>
      <c r="W190" s="66"/>
      <c r="X190" s="66"/>
      <c r="Y190" s="68"/>
      <c r="Z190" s="68"/>
      <c r="AA190" s="68"/>
      <c r="AB190" s="68"/>
      <c r="AC190" s="74"/>
      <c r="AD190" s="74"/>
      <c r="AE190" s="74"/>
      <c r="AF190" s="74"/>
      <c r="AG190" s="79"/>
      <c r="AH190" s="79"/>
      <c r="AI190" s="146" t="s">
        <v>600</v>
      </c>
      <c r="AJ190" s="103" t="s">
        <v>600</v>
      </c>
      <c r="AK190" s="142"/>
      <c r="AL190" s="142"/>
      <c r="AM190" s="142"/>
      <c r="AN190" s="142"/>
      <c r="AO190" s="68"/>
      <c r="AP190" s="68"/>
      <c r="AQ190" s="68"/>
      <c r="AR190" s="68"/>
      <c r="AS190" s="84">
        <v>46238</v>
      </c>
      <c r="AT190" s="85" t="s">
        <v>685</v>
      </c>
      <c r="AU190" s="70">
        <v>1</v>
      </c>
      <c r="AV190" s="85" t="s">
        <v>692</v>
      </c>
      <c r="AW190" s="79"/>
      <c r="AX190" s="79"/>
      <c r="AY190" s="79"/>
      <c r="AZ190" s="79"/>
      <c r="BA190" s="70"/>
      <c r="BB190" s="70"/>
      <c r="BC190" s="70"/>
      <c r="BD190" s="70"/>
      <c r="BE190" s="100" t="s">
        <v>605</v>
      </c>
      <c r="BF190" s="100" t="s">
        <v>606</v>
      </c>
      <c r="BG190" s="101">
        <v>1</v>
      </c>
      <c r="BH190" s="100" t="s">
        <v>607</v>
      </c>
    </row>
    <row r="191" spans="1:60" ht="36" customHeight="1">
      <c r="A191" s="136">
        <v>211850000108</v>
      </c>
      <c r="B191" s="137" t="s">
        <v>472</v>
      </c>
      <c r="C191" s="138"/>
      <c r="D191" s="139" t="s">
        <v>182</v>
      </c>
      <c r="I191" s="64" t="s">
        <v>622</v>
      </c>
      <c r="J191" s="64" t="s">
        <v>623</v>
      </c>
      <c r="K191" s="64" t="s">
        <v>624</v>
      </c>
      <c r="L191" s="64" t="s">
        <v>625</v>
      </c>
      <c r="M191" s="89"/>
      <c r="N191" s="89"/>
      <c r="O191" s="89"/>
      <c r="P191" s="89"/>
      <c r="Q191" s="78"/>
      <c r="R191" s="78"/>
      <c r="S191" s="78"/>
      <c r="T191" s="79"/>
      <c r="U191" s="66"/>
      <c r="V191" s="66"/>
      <c r="W191" s="66"/>
      <c r="X191" s="66"/>
      <c r="Y191" s="68" t="s">
        <v>883</v>
      </c>
      <c r="Z191" s="68" t="s">
        <v>884</v>
      </c>
      <c r="AA191" s="68" t="s">
        <v>662</v>
      </c>
      <c r="AB191" s="68" t="s">
        <v>885</v>
      </c>
      <c r="AC191" s="74"/>
      <c r="AD191" s="74"/>
      <c r="AE191" s="74"/>
      <c r="AF191" s="74"/>
      <c r="AG191" s="65" t="s">
        <v>618</v>
      </c>
      <c r="AH191" s="65" t="s">
        <v>619</v>
      </c>
      <c r="AI191" s="150" t="s">
        <v>755</v>
      </c>
      <c r="AJ191" s="102" t="s">
        <v>621</v>
      </c>
      <c r="AK191" s="142"/>
      <c r="AL191" s="163"/>
      <c r="AM191" s="163"/>
      <c r="AN191" s="163"/>
      <c r="AO191" s="68"/>
      <c r="AP191" s="151"/>
      <c r="AQ191" s="151"/>
      <c r="AR191" s="151"/>
      <c r="AS191" s="70"/>
      <c r="AT191" s="70"/>
      <c r="AU191" s="70"/>
      <c r="AV191" s="70"/>
      <c r="AW191" s="79"/>
      <c r="AX191" s="78"/>
      <c r="AY191" s="78"/>
      <c r="AZ191" s="78"/>
      <c r="BA191" s="70"/>
      <c r="BB191" s="70"/>
      <c r="BC191" s="70"/>
      <c r="BD191" s="70"/>
      <c r="BE191" s="100" t="s">
        <v>677</v>
      </c>
      <c r="BF191" s="100" t="s">
        <v>606</v>
      </c>
      <c r="BG191" s="101">
        <v>0</v>
      </c>
      <c r="BH191" s="100" t="s">
        <v>607</v>
      </c>
    </row>
    <row r="192" spans="1:60" ht="36" customHeight="1">
      <c r="A192" s="136">
        <v>211102000201</v>
      </c>
      <c r="B192" s="137" t="s">
        <v>467</v>
      </c>
      <c r="C192" s="138" t="s">
        <v>77</v>
      </c>
      <c r="D192" s="139" t="s">
        <v>106</v>
      </c>
      <c r="E192" s="75" t="s">
        <v>765</v>
      </c>
      <c r="F192" s="75" t="s">
        <v>736</v>
      </c>
      <c r="G192" s="95" t="s">
        <v>886</v>
      </c>
      <c r="H192" s="167" t="s">
        <v>738</v>
      </c>
      <c r="I192" s="74"/>
      <c r="J192" s="74"/>
      <c r="K192" s="74"/>
      <c r="L192" s="74"/>
      <c r="M192" s="89"/>
      <c r="N192" s="89"/>
      <c r="O192" s="89"/>
      <c r="P192" s="89"/>
      <c r="Q192" s="78"/>
      <c r="R192" s="78"/>
      <c r="S192" s="78"/>
      <c r="T192" s="79"/>
      <c r="U192" s="66"/>
      <c r="V192" s="66"/>
      <c r="W192" s="66"/>
      <c r="X192" s="66"/>
      <c r="Y192" s="68"/>
      <c r="Z192" s="68"/>
      <c r="AA192" s="68"/>
      <c r="AB192" s="68"/>
      <c r="AC192" s="94" t="s">
        <v>658</v>
      </c>
      <c r="AD192" s="94" t="s">
        <v>887</v>
      </c>
      <c r="AE192" s="94" t="s">
        <v>888</v>
      </c>
      <c r="AF192" s="94" t="s">
        <v>614</v>
      </c>
      <c r="AG192" s="65" t="s">
        <v>618</v>
      </c>
      <c r="AH192" s="65" t="s">
        <v>619</v>
      </c>
      <c r="AI192" s="150" t="s">
        <v>653</v>
      </c>
      <c r="AJ192" s="102" t="s">
        <v>621</v>
      </c>
      <c r="AK192" s="97" t="s">
        <v>627</v>
      </c>
      <c r="AL192" s="97" t="s">
        <v>628</v>
      </c>
      <c r="AM192" s="97" t="s">
        <v>629</v>
      </c>
      <c r="AN192" s="97" t="s">
        <v>630</v>
      </c>
      <c r="AO192" s="72" t="s">
        <v>631</v>
      </c>
      <c r="AP192" s="72" t="s">
        <v>632</v>
      </c>
      <c r="AQ192" s="72" t="s">
        <v>676</v>
      </c>
      <c r="AR192" s="161" t="s">
        <v>634</v>
      </c>
      <c r="AS192" s="70"/>
      <c r="AT192" s="70"/>
      <c r="AU192" s="70"/>
      <c r="AV192" s="70"/>
      <c r="AW192" s="79"/>
      <c r="AX192" s="79"/>
      <c r="AY192" s="79"/>
      <c r="AZ192" s="79"/>
      <c r="BA192" s="70"/>
      <c r="BB192" s="70"/>
      <c r="BC192" s="70"/>
      <c r="BD192" s="70"/>
      <c r="BE192" s="100" t="s">
        <v>605</v>
      </c>
      <c r="BF192" s="100" t="s">
        <v>606</v>
      </c>
      <c r="BG192" s="101">
        <v>1</v>
      </c>
      <c r="BH192" s="100" t="s">
        <v>607</v>
      </c>
    </row>
    <row r="193" spans="1:60" ht="36" customHeight="1">
      <c r="A193" s="136">
        <v>111001028380</v>
      </c>
      <c r="B193" s="137" t="s">
        <v>264</v>
      </c>
      <c r="C193" s="138"/>
      <c r="D193" s="139" t="s">
        <v>130</v>
      </c>
      <c r="I193" s="64" t="s">
        <v>655</v>
      </c>
      <c r="J193" s="64" t="s">
        <v>656</v>
      </c>
      <c r="K193" s="64" t="s">
        <v>657</v>
      </c>
      <c r="L193" s="64" t="s">
        <v>625</v>
      </c>
      <c r="M193" s="89"/>
      <c r="N193" s="89"/>
      <c r="O193" s="89"/>
      <c r="P193" s="89"/>
      <c r="Q193" s="78"/>
      <c r="R193" s="78"/>
      <c r="S193" s="78"/>
      <c r="T193" s="79"/>
      <c r="U193" s="66"/>
      <c r="V193" s="66"/>
      <c r="W193" s="66"/>
      <c r="X193" s="66"/>
      <c r="Y193" s="68"/>
      <c r="Z193" s="68"/>
      <c r="AA193" s="68"/>
      <c r="AB193" s="68"/>
      <c r="AC193" s="74"/>
      <c r="AD193" s="74"/>
      <c r="AE193" s="74"/>
      <c r="AF193" s="74"/>
      <c r="AG193" s="65" t="s">
        <v>618</v>
      </c>
      <c r="AH193" s="65" t="s">
        <v>619</v>
      </c>
      <c r="AI193" s="150" t="s">
        <v>724</v>
      </c>
      <c r="AJ193" s="102" t="s">
        <v>621</v>
      </c>
      <c r="AK193" s="142"/>
      <c r="AL193" s="163"/>
      <c r="AM193" s="163"/>
      <c r="AN193" s="163"/>
      <c r="AO193" s="68"/>
      <c r="AP193" s="151"/>
      <c r="AQ193" s="151"/>
      <c r="AR193" s="151"/>
      <c r="AS193" s="70"/>
      <c r="AT193" s="70"/>
      <c r="AU193" s="70"/>
      <c r="AV193" s="70"/>
      <c r="AW193" s="76" t="s">
        <v>641</v>
      </c>
      <c r="AX193" s="76" t="s">
        <v>784</v>
      </c>
      <c r="AY193" s="76">
        <v>7</v>
      </c>
      <c r="AZ193" s="76" t="s">
        <v>643</v>
      </c>
      <c r="BA193" s="70"/>
      <c r="BB193" s="70"/>
      <c r="BC193" s="70"/>
      <c r="BD193" s="70"/>
      <c r="BE193" s="100" t="s">
        <v>677</v>
      </c>
      <c r="BF193" s="100" t="s">
        <v>606</v>
      </c>
      <c r="BG193" s="101">
        <v>3</v>
      </c>
      <c r="BH193" s="100" t="s">
        <v>607</v>
      </c>
    </row>
    <row r="194" spans="1:60" ht="36" customHeight="1">
      <c r="A194" s="136">
        <v>211850000787</v>
      </c>
      <c r="B194" s="137" t="s">
        <v>476</v>
      </c>
      <c r="C194" s="138" t="s">
        <v>71</v>
      </c>
      <c r="D194" s="139" t="s">
        <v>182</v>
      </c>
      <c r="I194" s="64" t="s">
        <v>622</v>
      </c>
      <c r="J194" s="64" t="s">
        <v>623</v>
      </c>
      <c r="K194" s="64" t="s">
        <v>624</v>
      </c>
      <c r="L194" s="64" t="s">
        <v>625</v>
      </c>
      <c r="M194" s="89"/>
      <c r="N194" s="89"/>
      <c r="O194" s="89"/>
      <c r="P194" s="89"/>
      <c r="Q194" s="78"/>
      <c r="R194" s="78"/>
      <c r="S194" s="78"/>
      <c r="T194" s="79"/>
      <c r="U194" s="66"/>
      <c r="V194" s="66"/>
      <c r="W194" s="66"/>
      <c r="X194" s="66"/>
      <c r="Y194" s="68" t="s">
        <v>764</v>
      </c>
      <c r="Z194" s="68" t="s">
        <v>679</v>
      </c>
      <c r="AA194" s="68" t="s">
        <v>680</v>
      </c>
      <c r="AB194" s="68" t="s">
        <v>681</v>
      </c>
      <c r="AC194" s="88" t="s">
        <v>664</v>
      </c>
      <c r="AD194" s="74" t="s">
        <v>659</v>
      </c>
      <c r="AE194" s="74" t="s">
        <v>818</v>
      </c>
      <c r="AF194" s="74" t="s">
        <v>661</v>
      </c>
      <c r="AG194" s="79"/>
      <c r="AH194" s="79"/>
      <c r="AI194" s="146" t="s">
        <v>600</v>
      </c>
      <c r="AJ194" s="103" t="s">
        <v>600</v>
      </c>
      <c r="AK194" s="142"/>
      <c r="AL194" s="163"/>
      <c r="AM194" s="163"/>
      <c r="AN194" s="163"/>
      <c r="AO194" s="72" t="s">
        <v>631</v>
      </c>
      <c r="AP194" s="72" t="s">
        <v>632</v>
      </c>
      <c r="AQ194" s="72" t="s">
        <v>676</v>
      </c>
      <c r="AR194" s="161" t="s">
        <v>634</v>
      </c>
      <c r="AS194" s="70"/>
      <c r="AT194" s="70"/>
      <c r="AU194" s="70"/>
      <c r="AV194" s="70"/>
      <c r="AW194" s="79"/>
      <c r="AX194" s="79"/>
      <c r="AY194" s="79"/>
      <c r="AZ194" s="79"/>
      <c r="BA194" s="70"/>
      <c r="BB194" s="70"/>
      <c r="BC194" s="70"/>
      <c r="BD194" s="70"/>
      <c r="BE194" s="100" t="s">
        <v>677</v>
      </c>
      <c r="BF194" s="100" t="s">
        <v>606</v>
      </c>
      <c r="BG194" s="101">
        <v>0</v>
      </c>
      <c r="BH194" s="100" t="s">
        <v>607</v>
      </c>
    </row>
    <row r="195" spans="1:60" ht="36" customHeight="1">
      <c r="A195" s="136">
        <v>111001028266</v>
      </c>
      <c r="B195" s="137" t="s">
        <v>263</v>
      </c>
      <c r="C195" s="138" t="s">
        <v>81</v>
      </c>
      <c r="D195" s="139" t="s">
        <v>197</v>
      </c>
      <c r="I195" s="64" t="s">
        <v>622</v>
      </c>
      <c r="J195" s="64" t="s">
        <v>623</v>
      </c>
      <c r="K195" s="64" t="s">
        <v>624</v>
      </c>
      <c r="L195" s="64" t="s">
        <v>625</v>
      </c>
      <c r="M195" s="104" t="s">
        <v>608</v>
      </c>
      <c r="N195" s="104" t="s">
        <v>609</v>
      </c>
      <c r="O195" s="104">
        <v>2</v>
      </c>
      <c r="P195" s="104">
        <v>10</v>
      </c>
      <c r="Q195" s="78" t="s">
        <v>650</v>
      </c>
      <c r="R195" s="80" t="s">
        <v>651</v>
      </c>
      <c r="S195" s="78" t="s">
        <v>889</v>
      </c>
      <c r="T195" s="79" t="s">
        <v>617</v>
      </c>
      <c r="U195" s="66" t="s">
        <v>596</v>
      </c>
      <c r="V195" s="66" t="s">
        <v>597</v>
      </c>
      <c r="W195" s="66" t="s">
        <v>598</v>
      </c>
      <c r="X195" s="66" t="s">
        <v>599</v>
      </c>
      <c r="Y195" s="68"/>
      <c r="Z195" s="68"/>
      <c r="AA195" s="68"/>
      <c r="AB195" s="68"/>
      <c r="AC195" s="74"/>
      <c r="AD195" s="74"/>
      <c r="AE195" s="74"/>
      <c r="AF195" s="74"/>
      <c r="AG195" s="65" t="s">
        <v>618</v>
      </c>
      <c r="AH195" s="65" t="s">
        <v>619</v>
      </c>
      <c r="AI195" s="150" t="s">
        <v>776</v>
      </c>
      <c r="AJ195" s="102" t="s">
        <v>621</v>
      </c>
      <c r="AK195" s="142"/>
      <c r="AL195" s="142"/>
      <c r="AM195" s="142"/>
      <c r="AN195" s="142"/>
      <c r="AO195" s="72" t="s">
        <v>631</v>
      </c>
      <c r="AP195" s="73" t="s">
        <v>632</v>
      </c>
      <c r="AQ195" s="73" t="s">
        <v>672</v>
      </c>
      <c r="AR195" s="73" t="s">
        <v>634</v>
      </c>
      <c r="AS195" s="70"/>
      <c r="AT195" s="70"/>
      <c r="AU195" s="70"/>
      <c r="AV195" s="70"/>
      <c r="AW195" s="76" t="s">
        <v>641</v>
      </c>
      <c r="AX195" s="76" t="s">
        <v>642</v>
      </c>
      <c r="AY195" s="77">
        <v>8</v>
      </c>
      <c r="AZ195" s="77" t="s">
        <v>643</v>
      </c>
      <c r="BA195" s="70"/>
      <c r="BB195" s="70"/>
      <c r="BC195" s="70"/>
      <c r="BD195" s="70"/>
      <c r="BE195" s="100" t="s">
        <v>677</v>
      </c>
      <c r="BF195" s="100" t="s">
        <v>606</v>
      </c>
      <c r="BG195" s="101">
        <v>2</v>
      </c>
      <c r="BH195" s="100" t="s">
        <v>607</v>
      </c>
    </row>
    <row r="196" spans="1:60" ht="36" customHeight="1">
      <c r="A196" s="136">
        <v>111001086681</v>
      </c>
      <c r="B196" s="137" t="s">
        <v>349</v>
      </c>
      <c r="C196" s="138" t="s">
        <v>77</v>
      </c>
      <c r="D196" s="139" t="s">
        <v>86</v>
      </c>
      <c r="I196" s="64" t="s">
        <v>622</v>
      </c>
      <c r="J196" s="64" t="s">
        <v>623</v>
      </c>
      <c r="K196" s="64" t="s">
        <v>624</v>
      </c>
      <c r="L196" s="64" t="s">
        <v>625</v>
      </c>
      <c r="M196" s="89"/>
      <c r="N196" s="89"/>
      <c r="O196" s="89"/>
      <c r="P196" s="89"/>
      <c r="Q196" s="78"/>
      <c r="R196" s="78"/>
      <c r="S196" s="78"/>
      <c r="T196" s="79"/>
      <c r="U196" s="66"/>
      <c r="V196" s="66"/>
      <c r="W196" s="66"/>
      <c r="X196" s="66"/>
      <c r="Y196" s="68" t="s">
        <v>688</v>
      </c>
      <c r="Z196" s="68" t="s">
        <v>890</v>
      </c>
      <c r="AA196" s="68" t="s">
        <v>662</v>
      </c>
      <c r="AB196" s="68" t="s">
        <v>782</v>
      </c>
      <c r="AC196" s="74"/>
      <c r="AD196" s="74"/>
      <c r="AE196" s="74"/>
      <c r="AF196" s="74"/>
      <c r="AG196" s="65" t="s">
        <v>618</v>
      </c>
      <c r="AH196" s="65" t="s">
        <v>619</v>
      </c>
      <c r="AI196" s="150" t="s">
        <v>723</v>
      </c>
      <c r="AJ196" s="102" t="s">
        <v>621</v>
      </c>
      <c r="AK196" s="142"/>
      <c r="AL196" s="163"/>
      <c r="AM196" s="163"/>
      <c r="AN196" s="163"/>
      <c r="AO196" s="72" t="s">
        <v>631</v>
      </c>
      <c r="AP196" s="72" t="s">
        <v>632</v>
      </c>
      <c r="AQ196" s="72" t="s">
        <v>891</v>
      </c>
      <c r="AR196" s="161" t="s">
        <v>634</v>
      </c>
      <c r="AS196" s="70"/>
      <c r="AT196" s="70"/>
      <c r="AU196" s="70"/>
      <c r="AV196" s="70"/>
      <c r="AW196" s="79"/>
      <c r="AX196" s="79"/>
      <c r="AY196" s="79"/>
      <c r="AZ196" s="79"/>
      <c r="BA196" s="70"/>
      <c r="BB196" s="70"/>
      <c r="BC196" s="70"/>
      <c r="BD196" s="70"/>
      <c r="BE196" s="100" t="s">
        <v>605</v>
      </c>
      <c r="BF196" s="100" t="s">
        <v>606</v>
      </c>
      <c r="BG196" s="101">
        <v>4</v>
      </c>
      <c r="BH196" s="100" t="s">
        <v>607</v>
      </c>
    </row>
    <row r="197" spans="1:60" ht="36" customHeight="1">
      <c r="A197" s="136">
        <v>111001045225</v>
      </c>
      <c r="B197" s="137" t="s">
        <v>309</v>
      </c>
      <c r="C197" s="138" t="s">
        <v>81</v>
      </c>
      <c r="D197" s="139" t="s">
        <v>101</v>
      </c>
      <c r="I197" s="155"/>
      <c r="J197" s="155"/>
      <c r="K197" s="155"/>
      <c r="L197" s="166"/>
      <c r="M197" s="89"/>
      <c r="N197" s="89"/>
      <c r="O197" s="89"/>
      <c r="P197" s="89"/>
      <c r="Q197" s="78" t="s">
        <v>650</v>
      </c>
      <c r="R197" s="80" t="s">
        <v>651</v>
      </c>
      <c r="S197" s="78" t="s">
        <v>892</v>
      </c>
      <c r="T197" s="79" t="s">
        <v>617</v>
      </c>
      <c r="U197" s="66" t="s">
        <v>893</v>
      </c>
      <c r="V197" s="66" t="s">
        <v>701</v>
      </c>
      <c r="W197" s="66" t="s">
        <v>676</v>
      </c>
      <c r="X197" s="66" t="s">
        <v>702</v>
      </c>
      <c r="Y197" s="68"/>
      <c r="Z197" s="68"/>
      <c r="AA197" s="68"/>
      <c r="AB197" s="68"/>
      <c r="AC197" s="74"/>
      <c r="AD197" s="74"/>
      <c r="AE197" s="74"/>
      <c r="AF197" s="74"/>
      <c r="AG197" s="65" t="s">
        <v>618</v>
      </c>
      <c r="AH197" s="65" t="s">
        <v>619</v>
      </c>
      <c r="AI197" s="150" t="s">
        <v>894</v>
      </c>
      <c r="AJ197" s="102" t="s">
        <v>621</v>
      </c>
      <c r="AK197" s="142"/>
      <c r="AL197" s="142"/>
      <c r="AM197" s="142"/>
      <c r="AN197" s="142"/>
      <c r="AO197" s="68"/>
      <c r="AP197" s="68"/>
      <c r="AQ197" s="68"/>
      <c r="AR197" s="68"/>
      <c r="AS197" s="70"/>
      <c r="AT197" s="70"/>
      <c r="AU197" s="70"/>
      <c r="AV197" s="70"/>
      <c r="AW197" s="79"/>
      <c r="AX197" s="79"/>
      <c r="AY197" s="79"/>
      <c r="AZ197" s="79"/>
      <c r="BA197" s="70"/>
      <c r="BB197" s="70"/>
      <c r="BC197" s="70"/>
      <c r="BD197" s="70"/>
      <c r="BE197" s="100" t="s">
        <v>605</v>
      </c>
      <c r="BF197" s="100" t="s">
        <v>606</v>
      </c>
      <c r="BG197" s="185">
        <v>7</v>
      </c>
      <c r="BH197" s="100" t="s">
        <v>607</v>
      </c>
    </row>
    <row r="198" spans="1:60" ht="36" customHeight="1">
      <c r="A198" s="136">
        <v>111001045535</v>
      </c>
      <c r="B198" s="137" t="s">
        <v>310</v>
      </c>
      <c r="C198" s="138" t="s">
        <v>71</v>
      </c>
      <c r="D198" s="139" t="s">
        <v>72</v>
      </c>
      <c r="I198" s="64" t="s">
        <v>622</v>
      </c>
      <c r="J198" s="64" t="s">
        <v>623</v>
      </c>
      <c r="K198" s="64" t="s">
        <v>624</v>
      </c>
      <c r="L198" s="64" t="s">
        <v>625</v>
      </c>
      <c r="M198" s="89"/>
      <c r="N198" s="89"/>
      <c r="O198" s="89"/>
      <c r="P198" s="89"/>
      <c r="Q198" s="78"/>
      <c r="R198" s="78"/>
      <c r="S198" s="78"/>
      <c r="T198" s="79"/>
      <c r="U198" s="66"/>
      <c r="V198" s="66"/>
      <c r="W198" s="66"/>
      <c r="X198" s="66"/>
      <c r="Y198" s="68"/>
      <c r="Z198" s="68"/>
      <c r="AA198" s="68"/>
      <c r="AB198" s="68"/>
      <c r="AC198" s="74"/>
      <c r="AD198" s="74"/>
      <c r="AE198" s="74"/>
      <c r="AF198" s="74"/>
      <c r="AG198" s="79"/>
      <c r="AH198" s="79"/>
      <c r="AI198" s="146" t="s">
        <v>600</v>
      </c>
      <c r="AJ198" s="103" t="s">
        <v>600</v>
      </c>
      <c r="AK198" s="142"/>
      <c r="AL198" s="142"/>
      <c r="AM198" s="142"/>
      <c r="AN198" s="142"/>
      <c r="AO198" s="68"/>
      <c r="AP198" s="68"/>
      <c r="AQ198" s="68"/>
      <c r="AR198" s="68"/>
      <c r="AS198" s="84">
        <v>46238</v>
      </c>
      <c r="AT198" s="85" t="s">
        <v>685</v>
      </c>
      <c r="AU198" s="70">
        <v>1</v>
      </c>
      <c r="AV198" s="85" t="s">
        <v>692</v>
      </c>
      <c r="AW198" s="79"/>
      <c r="AX198" s="79"/>
      <c r="AY198" s="79"/>
      <c r="AZ198" s="79"/>
      <c r="BA198" s="70"/>
      <c r="BB198" s="70"/>
      <c r="BC198" s="70"/>
      <c r="BD198" s="70"/>
      <c r="BE198" s="100" t="s">
        <v>605</v>
      </c>
      <c r="BF198" s="100" t="s">
        <v>606</v>
      </c>
      <c r="BG198" s="101">
        <v>3</v>
      </c>
      <c r="BH198" s="100" t="s">
        <v>607</v>
      </c>
    </row>
    <row r="199" spans="1:60" ht="36" customHeight="1">
      <c r="A199" s="136">
        <v>111850001428</v>
      </c>
      <c r="B199" s="137" t="s">
        <v>459</v>
      </c>
      <c r="C199" s="138" t="s">
        <v>81</v>
      </c>
      <c r="D199" s="139" t="s">
        <v>182</v>
      </c>
      <c r="I199" s="64" t="s">
        <v>622</v>
      </c>
      <c r="J199" s="64" t="s">
        <v>623</v>
      </c>
      <c r="K199" s="64" t="s">
        <v>624</v>
      </c>
      <c r="L199" s="64" t="s">
        <v>625</v>
      </c>
      <c r="M199" s="89"/>
      <c r="N199" s="89"/>
      <c r="O199" s="89"/>
      <c r="P199" s="89"/>
      <c r="Q199" s="78"/>
      <c r="R199" s="78"/>
      <c r="S199" s="78"/>
      <c r="T199" s="79"/>
      <c r="U199" s="66"/>
      <c r="V199" s="66"/>
      <c r="W199" s="66"/>
      <c r="X199" s="66"/>
      <c r="Y199" s="68"/>
      <c r="Z199" s="68"/>
      <c r="AA199" s="68"/>
      <c r="AB199" s="68"/>
      <c r="AC199" s="74"/>
      <c r="AD199" s="74"/>
      <c r="AE199" s="74"/>
      <c r="AF199" s="74"/>
      <c r="AG199" s="65" t="s">
        <v>618</v>
      </c>
      <c r="AH199" s="65" t="s">
        <v>619</v>
      </c>
      <c r="AI199" s="150" t="s">
        <v>843</v>
      </c>
      <c r="AJ199" s="102" t="s">
        <v>621</v>
      </c>
      <c r="AK199" s="97" t="s">
        <v>627</v>
      </c>
      <c r="AL199" s="97" t="s">
        <v>628</v>
      </c>
      <c r="AM199" s="97" t="s">
        <v>629</v>
      </c>
      <c r="AN199" s="97" t="s">
        <v>630</v>
      </c>
      <c r="AO199" s="68"/>
      <c r="AP199" s="68"/>
      <c r="AQ199" s="68"/>
      <c r="AR199" s="68"/>
      <c r="AS199" s="70"/>
      <c r="AT199" s="70"/>
      <c r="AU199" s="70"/>
      <c r="AV199" s="70"/>
      <c r="AW199" s="79"/>
      <c r="AX199" s="79"/>
      <c r="AY199" s="79"/>
      <c r="AZ199" s="79"/>
      <c r="BA199" s="70"/>
      <c r="BB199" s="70"/>
      <c r="BC199" s="70"/>
      <c r="BD199" s="70"/>
      <c r="BE199" s="100" t="s">
        <v>677</v>
      </c>
      <c r="BF199" s="100" t="s">
        <v>606</v>
      </c>
      <c r="BG199" s="101">
        <v>1</v>
      </c>
      <c r="BH199" s="100" t="s">
        <v>607</v>
      </c>
    </row>
    <row r="200" spans="1:60" ht="36" customHeight="1">
      <c r="A200" s="136">
        <v>111001030848</v>
      </c>
      <c r="B200" s="137" t="s">
        <v>272</v>
      </c>
      <c r="C200" s="138" t="s">
        <v>81</v>
      </c>
      <c r="D200" s="139" t="s">
        <v>197</v>
      </c>
      <c r="I200" s="64" t="s">
        <v>622</v>
      </c>
      <c r="J200" s="64" t="s">
        <v>623</v>
      </c>
      <c r="K200" s="64" t="s">
        <v>624</v>
      </c>
      <c r="L200" s="64" t="s">
        <v>625</v>
      </c>
      <c r="M200" s="89"/>
      <c r="N200" s="89"/>
      <c r="O200" s="89"/>
      <c r="P200" s="89"/>
      <c r="Q200" s="78"/>
      <c r="R200" s="78"/>
      <c r="S200" s="78"/>
      <c r="T200" s="79"/>
      <c r="U200" s="66"/>
      <c r="V200" s="66"/>
      <c r="W200" s="66"/>
      <c r="X200" s="66"/>
      <c r="Y200" s="68"/>
      <c r="Z200" s="68"/>
      <c r="AA200" s="68"/>
      <c r="AB200" s="68"/>
      <c r="AC200" s="74"/>
      <c r="AD200" s="74"/>
      <c r="AE200" s="74"/>
      <c r="AF200" s="74"/>
      <c r="AG200" s="79"/>
      <c r="AH200" s="79"/>
      <c r="AI200" s="146" t="s">
        <v>600</v>
      </c>
      <c r="AJ200" s="103" t="s">
        <v>600</v>
      </c>
      <c r="AK200" s="142"/>
      <c r="AL200" s="163"/>
      <c r="AM200" s="163"/>
      <c r="AN200" s="163"/>
      <c r="AO200" s="86" t="s">
        <v>645</v>
      </c>
      <c r="AP200" s="87" t="s">
        <v>646</v>
      </c>
      <c r="AQ200" s="87" t="s">
        <v>654</v>
      </c>
      <c r="AR200" s="87" t="s">
        <v>604</v>
      </c>
      <c r="AS200" s="70"/>
      <c r="AT200" s="70"/>
      <c r="AU200" s="70"/>
      <c r="AV200" s="70"/>
      <c r="AW200" s="79"/>
      <c r="AX200" s="79"/>
      <c r="AY200" s="79"/>
      <c r="AZ200" s="79"/>
      <c r="BA200" s="70"/>
      <c r="BB200" s="70"/>
      <c r="BC200" s="70"/>
      <c r="BD200" s="70"/>
      <c r="BE200" s="100" t="s">
        <v>677</v>
      </c>
      <c r="BF200" s="100" t="s">
        <v>606</v>
      </c>
      <c r="BG200" s="101">
        <v>2</v>
      </c>
      <c r="BH200" s="100" t="s">
        <v>607</v>
      </c>
    </row>
    <row r="201" spans="1:60" ht="36" customHeight="1">
      <c r="A201" s="136">
        <v>111001025216</v>
      </c>
      <c r="B201" s="137" t="s">
        <v>251</v>
      </c>
      <c r="C201" s="138" t="s">
        <v>81</v>
      </c>
      <c r="D201" s="139" t="s">
        <v>88</v>
      </c>
      <c r="I201" s="64" t="s">
        <v>622</v>
      </c>
      <c r="J201" s="64" t="s">
        <v>623</v>
      </c>
      <c r="K201" s="64" t="s">
        <v>624</v>
      </c>
      <c r="L201" s="64" t="s">
        <v>625</v>
      </c>
      <c r="M201" s="89"/>
      <c r="N201" s="89"/>
      <c r="O201" s="89"/>
      <c r="P201" s="89"/>
      <c r="Q201" s="78"/>
      <c r="R201" s="78"/>
      <c r="S201" s="78"/>
      <c r="T201" s="79"/>
      <c r="U201" s="66" t="s">
        <v>596</v>
      </c>
      <c r="V201" s="66" t="s">
        <v>597</v>
      </c>
      <c r="W201" s="66" t="s">
        <v>598</v>
      </c>
      <c r="X201" s="66" t="s">
        <v>599</v>
      </c>
      <c r="Y201" s="68"/>
      <c r="Z201" s="68"/>
      <c r="AA201" s="68"/>
      <c r="AB201" s="68"/>
      <c r="AC201" s="74"/>
      <c r="AD201" s="74"/>
      <c r="AE201" s="74"/>
      <c r="AF201" s="74"/>
      <c r="AG201" s="65" t="s">
        <v>618</v>
      </c>
      <c r="AH201" s="65" t="s">
        <v>619</v>
      </c>
      <c r="AI201" s="150" t="s">
        <v>704</v>
      </c>
      <c r="AJ201" s="102" t="s">
        <v>621</v>
      </c>
      <c r="AK201" s="142"/>
      <c r="AL201" s="163"/>
      <c r="AM201" s="163"/>
      <c r="AN201" s="163"/>
      <c r="AO201" s="68"/>
      <c r="AP201" s="151"/>
      <c r="AQ201" s="151"/>
      <c r="AR201" s="151"/>
      <c r="AS201" s="70"/>
      <c r="AT201" s="70"/>
      <c r="AU201" s="70"/>
      <c r="AV201" s="70"/>
      <c r="AW201" s="79"/>
      <c r="AX201" s="79"/>
      <c r="AY201" s="79"/>
      <c r="AZ201" s="79"/>
      <c r="BA201" s="70"/>
      <c r="BB201" s="70"/>
      <c r="BC201" s="70"/>
      <c r="BD201" s="70"/>
      <c r="BE201" s="100" t="s">
        <v>605</v>
      </c>
      <c r="BF201" s="100" t="s">
        <v>606</v>
      </c>
      <c r="BG201" s="101">
        <v>2</v>
      </c>
      <c r="BH201" s="100" t="s">
        <v>607</v>
      </c>
    </row>
    <row r="202" spans="1:60" ht="36" customHeight="1">
      <c r="A202" s="136">
        <v>111001106950</v>
      </c>
      <c r="B202" s="137" t="s">
        <v>387</v>
      </c>
      <c r="C202" s="138" t="s">
        <v>81</v>
      </c>
      <c r="D202" s="139" t="s">
        <v>106</v>
      </c>
      <c r="I202" s="74"/>
      <c r="J202" s="74"/>
      <c r="K202" s="74"/>
      <c r="L202" s="74"/>
      <c r="M202" s="89"/>
      <c r="N202" s="89"/>
      <c r="O202" s="89"/>
      <c r="P202" s="89"/>
      <c r="Q202" s="78" t="s">
        <v>650</v>
      </c>
      <c r="R202" s="80" t="s">
        <v>651</v>
      </c>
      <c r="S202" s="78" t="s">
        <v>895</v>
      </c>
      <c r="T202" s="79" t="s">
        <v>617</v>
      </c>
      <c r="U202" s="66"/>
      <c r="V202" s="66"/>
      <c r="W202" s="66"/>
      <c r="X202" s="66"/>
      <c r="Y202" s="68"/>
      <c r="Z202" s="68"/>
      <c r="AA202" s="68"/>
      <c r="AB202" s="68"/>
      <c r="AC202" s="88" t="s">
        <v>658</v>
      </c>
      <c r="AD202" s="74" t="s">
        <v>659</v>
      </c>
      <c r="AE202" s="74" t="s">
        <v>818</v>
      </c>
      <c r="AF202" s="74" t="s">
        <v>722</v>
      </c>
      <c r="AG202" s="65" t="s">
        <v>618</v>
      </c>
      <c r="AH202" s="65" t="s">
        <v>619</v>
      </c>
      <c r="AI202" s="150" t="s">
        <v>896</v>
      </c>
      <c r="AJ202" s="102" t="s">
        <v>621</v>
      </c>
      <c r="AK202" s="142"/>
      <c r="AL202" s="142"/>
      <c r="AM202" s="142"/>
      <c r="AN202" s="142"/>
      <c r="AO202" s="68"/>
      <c r="AP202" s="68"/>
      <c r="AQ202" s="68"/>
      <c r="AR202" s="68"/>
      <c r="AS202" s="70"/>
      <c r="AT202" s="70"/>
      <c r="AU202" s="70"/>
      <c r="AV202" s="70"/>
      <c r="AW202" s="79"/>
      <c r="AX202" s="79"/>
      <c r="AY202" s="79"/>
      <c r="AZ202" s="79"/>
      <c r="BA202" s="70"/>
      <c r="BB202" s="70"/>
      <c r="BC202" s="70"/>
      <c r="BD202" s="70"/>
      <c r="BE202" s="100" t="s">
        <v>605</v>
      </c>
      <c r="BF202" s="100" t="s">
        <v>606</v>
      </c>
      <c r="BG202" s="101">
        <v>2</v>
      </c>
      <c r="BH202" s="100" t="s">
        <v>607</v>
      </c>
    </row>
    <row r="203" spans="1:60" ht="36" customHeight="1">
      <c r="A203" s="136">
        <v>111001046931</v>
      </c>
      <c r="B203" s="137" t="s">
        <v>320</v>
      </c>
      <c r="C203" s="138" t="s">
        <v>81</v>
      </c>
      <c r="D203" s="139" t="s">
        <v>182</v>
      </c>
      <c r="I203" s="64" t="s">
        <v>622</v>
      </c>
      <c r="J203" s="64" t="s">
        <v>623</v>
      </c>
      <c r="K203" s="64" t="s">
        <v>624</v>
      </c>
      <c r="L203" s="64" t="s">
        <v>625</v>
      </c>
      <c r="M203" s="89"/>
      <c r="N203" s="89"/>
      <c r="O203" s="89"/>
      <c r="P203" s="89"/>
      <c r="Q203" s="78"/>
      <c r="R203" s="78"/>
      <c r="S203" s="78"/>
      <c r="T203" s="79"/>
      <c r="U203" s="66" t="s">
        <v>897</v>
      </c>
      <c r="V203" s="66" t="s">
        <v>821</v>
      </c>
      <c r="W203" s="66" t="s">
        <v>898</v>
      </c>
      <c r="X203" s="66" t="s">
        <v>599</v>
      </c>
      <c r="Y203" s="68" t="s">
        <v>764</v>
      </c>
      <c r="Z203" s="68" t="s">
        <v>679</v>
      </c>
      <c r="AA203" s="68" t="s">
        <v>680</v>
      </c>
      <c r="AB203" s="68" t="s">
        <v>681</v>
      </c>
      <c r="AC203" s="74"/>
      <c r="AD203" s="74"/>
      <c r="AE203" s="74"/>
      <c r="AF203" s="74"/>
      <c r="AG203" s="65" t="s">
        <v>618</v>
      </c>
      <c r="AH203" s="65" t="s">
        <v>619</v>
      </c>
      <c r="AI203" s="150" t="s">
        <v>776</v>
      </c>
      <c r="AJ203" s="102" t="s">
        <v>621</v>
      </c>
      <c r="AK203" s="142"/>
      <c r="AL203" s="142"/>
      <c r="AM203" s="142"/>
      <c r="AN203" s="142"/>
      <c r="AO203" s="72" t="s">
        <v>639</v>
      </c>
      <c r="AP203" s="72" t="s">
        <v>640</v>
      </c>
      <c r="AQ203" s="72" t="s">
        <v>598</v>
      </c>
      <c r="AR203" s="72" t="s">
        <v>634</v>
      </c>
      <c r="AS203" s="70"/>
      <c r="AT203" s="70"/>
      <c r="AU203" s="70"/>
      <c r="AV203" s="70"/>
      <c r="AW203" s="79"/>
      <c r="AX203" s="79"/>
      <c r="AY203" s="79"/>
      <c r="AZ203" s="79"/>
      <c r="BA203" s="70"/>
      <c r="BB203" s="70"/>
      <c r="BC203" s="70"/>
      <c r="BD203" s="70"/>
      <c r="BE203" s="100" t="s">
        <v>677</v>
      </c>
      <c r="BF203" s="100" t="s">
        <v>606</v>
      </c>
      <c r="BG203" s="101">
        <v>1</v>
      </c>
      <c r="BH203" s="100" t="s">
        <v>607</v>
      </c>
    </row>
    <row r="204" spans="1:60" ht="36" customHeight="1">
      <c r="A204" s="136">
        <v>111001046591</v>
      </c>
      <c r="B204" s="137" t="s">
        <v>316</v>
      </c>
      <c r="C204" s="138" t="s">
        <v>81</v>
      </c>
      <c r="D204" s="139" t="s">
        <v>106</v>
      </c>
      <c r="I204" s="64" t="s">
        <v>655</v>
      </c>
      <c r="J204" s="64" t="s">
        <v>656</v>
      </c>
      <c r="K204" s="64" t="s">
        <v>657</v>
      </c>
      <c r="L204" s="64" t="s">
        <v>625</v>
      </c>
      <c r="M204" s="89"/>
      <c r="N204" s="89"/>
      <c r="O204" s="89"/>
      <c r="P204" s="89"/>
      <c r="Q204" s="78"/>
      <c r="R204" s="78"/>
      <c r="S204" s="78"/>
      <c r="T204" s="79"/>
      <c r="U204" s="66"/>
      <c r="V204" s="66"/>
      <c r="W204" s="66"/>
      <c r="X204" s="66"/>
      <c r="Y204" s="68"/>
      <c r="Z204" s="68"/>
      <c r="AA204" s="68"/>
      <c r="AB204" s="68"/>
      <c r="AC204" s="74"/>
      <c r="AD204" s="74"/>
      <c r="AE204" s="74"/>
      <c r="AF204" s="74"/>
      <c r="AG204" s="65" t="s">
        <v>618</v>
      </c>
      <c r="AH204" s="65" t="s">
        <v>619</v>
      </c>
      <c r="AI204" s="150" t="s">
        <v>791</v>
      </c>
      <c r="AJ204" s="102" t="s">
        <v>621</v>
      </c>
      <c r="AK204" s="142"/>
      <c r="AL204" s="142"/>
      <c r="AM204" s="142"/>
      <c r="AN204" s="142"/>
      <c r="AO204" s="68"/>
      <c r="AP204" s="68"/>
      <c r="AQ204" s="68"/>
      <c r="AR204" s="68"/>
      <c r="AS204" s="70"/>
      <c r="AT204" s="70"/>
      <c r="AU204" s="70"/>
      <c r="AV204" s="70"/>
      <c r="AW204" s="79"/>
      <c r="AX204" s="79"/>
      <c r="AY204" s="79"/>
      <c r="AZ204" s="79"/>
      <c r="BA204" s="70"/>
      <c r="BB204" s="70"/>
      <c r="BC204" s="70"/>
      <c r="BD204" s="70"/>
      <c r="BE204" s="100" t="s">
        <v>605</v>
      </c>
      <c r="BF204" s="100" t="s">
        <v>606</v>
      </c>
      <c r="BG204" s="101">
        <v>2</v>
      </c>
      <c r="BH204" s="100" t="s">
        <v>607</v>
      </c>
    </row>
    <row r="205" spans="1:60" ht="36" customHeight="1">
      <c r="A205" s="136">
        <v>111001018368</v>
      </c>
      <c r="B205" s="137" t="s">
        <v>237</v>
      </c>
      <c r="C205" s="138" t="s">
        <v>81</v>
      </c>
      <c r="D205" s="139" t="s">
        <v>147</v>
      </c>
      <c r="I205" s="64" t="s">
        <v>622</v>
      </c>
      <c r="J205" s="64" t="s">
        <v>623</v>
      </c>
      <c r="K205" s="64" t="s">
        <v>624</v>
      </c>
      <c r="L205" s="64" t="s">
        <v>625</v>
      </c>
      <c r="M205" s="89"/>
      <c r="N205" s="89"/>
      <c r="O205" s="89"/>
      <c r="P205" s="89"/>
      <c r="Q205" s="78" t="s">
        <v>650</v>
      </c>
      <c r="R205" s="80" t="s">
        <v>651</v>
      </c>
      <c r="S205" s="78" t="s">
        <v>899</v>
      </c>
      <c r="T205" s="79" t="s">
        <v>617</v>
      </c>
      <c r="U205" s="66" t="s">
        <v>596</v>
      </c>
      <c r="V205" s="66" t="s">
        <v>597</v>
      </c>
      <c r="W205" s="66" t="s">
        <v>598</v>
      </c>
      <c r="X205" s="66" t="s">
        <v>599</v>
      </c>
      <c r="Y205" s="68"/>
      <c r="Z205" s="68"/>
      <c r="AA205" s="68"/>
      <c r="AB205" s="68"/>
      <c r="AC205" s="74"/>
      <c r="AD205" s="74"/>
      <c r="AE205" s="74"/>
      <c r="AF205" s="74"/>
      <c r="AG205" s="65" t="s">
        <v>618</v>
      </c>
      <c r="AH205" s="65" t="s">
        <v>619</v>
      </c>
      <c r="AI205" s="150" t="s">
        <v>720</v>
      </c>
      <c r="AJ205" s="102" t="s">
        <v>621</v>
      </c>
      <c r="AK205" s="142"/>
      <c r="AL205" s="142"/>
      <c r="AM205" s="142"/>
      <c r="AN205" s="142"/>
      <c r="AO205" s="72" t="s">
        <v>639</v>
      </c>
      <c r="AP205" s="72" t="s">
        <v>640</v>
      </c>
      <c r="AQ205" s="72" t="s">
        <v>662</v>
      </c>
      <c r="AR205" s="72" t="s">
        <v>663</v>
      </c>
      <c r="AS205" s="70"/>
      <c r="AT205" s="70"/>
      <c r="AU205" s="70"/>
      <c r="AV205" s="70"/>
      <c r="AW205" s="79"/>
      <c r="AX205" s="79"/>
      <c r="AY205" s="79"/>
      <c r="AZ205" s="79"/>
      <c r="BA205" s="70"/>
      <c r="BB205" s="70"/>
      <c r="BC205" s="70"/>
      <c r="BD205" s="70"/>
      <c r="BE205" s="100" t="s">
        <v>677</v>
      </c>
      <c r="BF205" s="100" t="s">
        <v>606</v>
      </c>
      <c r="BG205" s="101">
        <v>4</v>
      </c>
      <c r="BH205" s="100" t="s">
        <v>607</v>
      </c>
    </row>
    <row r="206" spans="1:60" ht="36" customHeight="1">
      <c r="A206" s="136">
        <v>111001033928</v>
      </c>
      <c r="B206" s="137" t="s">
        <v>284</v>
      </c>
      <c r="C206" s="138" t="s">
        <v>174</v>
      </c>
      <c r="D206" s="139" t="s">
        <v>197</v>
      </c>
      <c r="I206" s="155"/>
      <c r="J206" s="155"/>
      <c r="K206" s="155"/>
      <c r="L206" s="166"/>
      <c r="M206" s="89"/>
      <c r="N206" s="89"/>
      <c r="O206" s="89"/>
      <c r="P206" s="89"/>
      <c r="Q206" s="78"/>
      <c r="R206" s="78"/>
      <c r="S206" s="78"/>
      <c r="T206" s="79"/>
      <c r="U206" s="66" t="s">
        <v>596</v>
      </c>
      <c r="V206" s="66" t="s">
        <v>597</v>
      </c>
      <c r="W206" s="66" t="s">
        <v>598</v>
      </c>
      <c r="X206" s="66" t="s">
        <v>599</v>
      </c>
      <c r="Y206" s="68" t="s">
        <v>795</v>
      </c>
      <c r="Z206" s="68" t="s">
        <v>679</v>
      </c>
      <c r="AA206" s="68" t="s">
        <v>680</v>
      </c>
      <c r="AB206" s="68" t="s">
        <v>681</v>
      </c>
      <c r="AC206" s="74"/>
      <c r="AD206" s="74"/>
      <c r="AE206" s="74"/>
      <c r="AF206" s="74"/>
      <c r="AG206" s="65" t="s">
        <v>618</v>
      </c>
      <c r="AH206" s="65" t="s">
        <v>619</v>
      </c>
      <c r="AI206" s="150" t="s">
        <v>724</v>
      </c>
      <c r="AJ206" s="102" t="s">
        <v>621</v>
      </c>
      <c r="AK206" s="142"/>
      <c r="AL206" s="142"/>
      <c r="AM206" s="142"/>
      <c r="AN206" s="142"/>
      <c r="AO206" s="68"/>
      <c r="AP206" s="68"/>
      <c r="AQ206" s="68"/>
      <c r="AR206" s="68"/>
      <c r="AS206" s="70"/>
      <c r="AT206" s="70"/>
      <c r="AU206" s="70"/>
      <c r="AV206" s="70"/>
      <c r="AW206" s="76" t="s">
        <v>641</v>
      </c>
      <c r="AX206" s="76" t="s">
        <v>642</v>
      </c>
      <c r="AY206" s="76">
        <v>12</v>
      </c>
      <c r="AZ206" s="76" t="s">
        <v>773</v>
      </c>
      <c r="BA206" s="162"/>
      <c r="BB206" s="162"/>
      <c r="BC206" s="162"/>
      <c r="BD206" s="70"/>
      <c r="BE206" s="100" t="s">
        <v>677</v>
      </c>
      <c r="BF206" s="100" t="s">
        <v>606</v>
      </c>
      <c r="BG206" s="172">
        <v>2</v>
      </c>
      <c r="BH206" s="100" t="s">
        <v>607</v>
      </c>
    </row>
    <row r="207" spans="1:60" ht="36" customHeight="1">
      <c r="A207" s="136">
        <v>211850000931</v>
      </c>
      <c r="B207" s="137" t="s">
        <v>481</v>
      </c>
      <c r="C207" s="138"/>
      <c r="D207" s="139" t="s">
        <v>182</v>
      </c>
      <c r="I207" s="64" t="s">
        <v>622</v>
      </c>
      <c r="J207" s="64" t="s">
        <v>623</v>
      </c>
      <c r="K207" s="64" t="s">
        <v>624</v>
      </c>
      <c r="L207" s="64" t="s">
        <v>625</v>
      </c>
      <c r="M207" s="89"/>
      <c r="N207" s="89"/>
      <c r="O207" s="89"/>
      <c r="P207" s="89"/>
      <c r="Q207" s="78"/>
      <c r="R207" s="78"/>
      <c r="S207" s="78"/>
      <c r="T207" s="79"/>
      <c r="U207" s="66"/>
      <c r="V207" s="66"/>
      <c r="W207" s="66"/>
      <c r="X207" s="66"/>
      <c r="Y207" s="68" t="s">
        <v>764</v>
      </c>
      <c r="Z207" s="68" t="s">
        <v>679</v>
      </c>
      <c r="AA207" s="68" t="s">
        <v>680</v>
      </c>
      <c r="AB207" s="68" t="s">
        <v>681</v>
      </c>
      <c r="AC207" s="74"/>
      <c r="AD207" s="74"/>
      <c r="AE207" s="74"/>
      <c r="AF207" s="74"/>
      <c r="AG207" s="65" t="s">
        <v>618</v>
      </c>
      <c r="AH207" s="65" t="s">
        <v>619</v>
      </c>
      <c r="AI207" s="150" t="s">
        <v>616</v>
      </c>
      <c r="AJ207" s="102" t="s">
        <v>621</v>
      </c>
      <c r="AK207" s="142"/>
      <c r="AL207" s="142"/>
      <c r="AM207" s="142"/>
      <c r="AN207" s="142"/>
      <c r="AO207" s="68"/>
      <c r="AP207" s="151"/>
      <c r="AQ207" s="151"/>
      <c r="AR207" s="151"/>
      <c r="AS207" s="70"/>
      <c r="AT207" s="70"/>
      <c r="AU207" s="70"/>
      <c r="AV207" s="70"/>
      <c r="AW207" s="76" t="s">
        <v>641</v>
      </c>
      <c r="AX207" s="76" t="s">
        <v>642</v>
      </c>
      <c r="AY207" s="76">
        <v>8</v>
      </c>
      <c r="AZ207" s="76" t="s">
        <v>773</v>
      </c>
      <c r="BA207" s="70"/>
      <c r="BB207" s="70"/>
      <c r="BC207" s="70"/>
      <c r="BD207" s="70"/>
      <c r="BE207" s="100" t="s">
        <v>677</v>
      </c>
      <c r="BF207" s="100" t="s">
        <v>606</v>
      </c>
      <c r="BG207" s="101">
        <v>1</v>
      </c>
      <c r="BH207" s="100" t="s">
        <v>607</v>
      </c>
    </row>
    <row r="208" spans="1:60" ht="36" customHeight="1">
      <c r="A208" s="136">
        <v>111001000132</v>
      </c>
      <c r="B208" s="137" t="s">
        <v>85</v>
      </c>
      <c r="C208" s="138" t="s">
        <v>71</v>
      </c>
      <c r="D208" s="139" t="s">
        <v>86</v>
      </c>
      <c r="I208" s="89"/>
      <c r="J208" s="89"/>
      <c r="K208" s="89"/>
      <c r="L208" s="89"/>
      <c r="M208" s="104" t="s">
        <v>608</v>
      </c>
      <c r="N208" s="104" t="s">
        <v>609</v>
      </c>
      <c r="O208" s="104">
        <v>2</v>
      </c>
      <c r="P208" s="104">
        <v>6</v>
      </c>
      <c r="Q208" s="78"/>
      <c r="R208" s="78"/>
      <c r="S208" s="78"/>
      <c r="T208" s="79"/>
      <c r="U208" s="66"/>
      <c r="V208" s="66"/>
      <c r="W208" s="66"/>
      <c r="X208" s="66"/>
      <c r="Y208" s="68" t="s">
        <v>703</v>
      </c>
      <c r="Z208" s="68" t="s">
        <v>679</v>
      </c>
      <c r="AA208" s="68" t="s">
        <v>680</v>
      </c>
      <c r="AB208" s="68">
        <v>10</v>
      </c>
      <c r="AC208" s="74"/>
      <c r="AD208" s="92"/>
      <c r="AE208" s="91"/>
      <c r="AF208" s="89"/>
      <c r="AG208" s="65" t="s">
        <v>618</v>
      </c>
      <c r="AH208" s="65" t="s">
        <v>619</v>
      </c>
      <c r="AI208" s="150" t="s">
        <v>896</v>
      </c>
      <c r="AJ208" s="102" t="s">
        <v>621</v>
      </c>
      <c r="AK208" s="142"/>
      <c r="AL208" s="142"/>
      <c r="AM208" s="142"/>
      <c r="AN208" s="142"/>
      <c r="AO208" s="72" t="s">
        <v>631</v>
      </c>
      <c r="AP208" s="72" t="s">
        <v>632</v>
      </c>
      <c r="AQ208" s="72" t="s">
        <v>672</v>
      </c>
      <c r="AR208" s="72" t="s">
        <v>634</v>
      </c>
      <c r="AS208" s="70"/>
      <c r="AT208" s="70"/>
      <c r="AU208" s="70"/>
      <c r="AV208" s="70"/>
      <c r="AW208" s="79"/>
      <c r="AX208" s="79"/>
      <c r="AY208" s="79"/>
      <c r="AZ208" s="79"/>
      <c r="BA208" s="70"/>
      <c r="BB208" s="70"/>
      <c r="BC208" s="70"/>
      <c r="BD208" s="70"/>
      <c r="BE208" s="100" t="s">
        <v>605</v>
      </c>
      <c r="BF208" s="100" t="s">
        <v>606</v>
      </c>
      <c r="BG208" s="101">
        <v>3</v>
      </c>
      <c r="BH208" s="100" t="s">
        <v>607</v>
      </c>
    </row>
    <row r="209" spans="1:60" ht="36" customHeight="1">
      <c r="A209" s="136">
        <v>111001034240</v>
      </c>
      <c r="B209" s="137" t="s">
        <v>289</v>
      </c>
      <c r="C209" s="138" t="s">
        <v>81</v>
      </c>
      <c r="D209" s="139" t="s">
        <v>197</v>
      </c>
      <c r="I209" s="64" t="s">
        <v>622</v>
      </c>
      <c r="J209" s="64" t="s">
        <v>623</v>
      </c>
      <c r="K209" s="64" t="s">
        <v>624</v>
      </c>
      <c r="L209" s="64" t="s">
        <v>625</v>
      </c>
      <c r="M209" s="89"/>
      <c r="N209" s="89"/>
      <c r="O209" s="89"/>
      <c r="P209" s="89"/>
      <c r="Q209" s="78"/>
      <c r="R209" s="78"/>
      <c r="S209" s="78"/>
      <c r="T209" s="79"/>
      <c r="U209" s="66"/>
      <c r="V209" s="66"/>
      <c r="W209" s="66"/>
      <c r="X209" s="66"/>
      <c r="Y209" s="68" t="s">
        <v>703</v>
      </c>
      <c r="Z209" s="68" t="s">
        <v>679</v>
      </c>
      <c r="AA209" s="68" t="s">
        <v>680</v>
      </c>
      <c r="AB209" s="68">
        <v>10</v>
      </c>
      <c r="AC209" s="74"/>
      <c r="AD209" s="74"/>
      <c r="AE209" s="74"/>
      <c r="AF209" s="74"/>
      <c r="AG209" s="65" t="s">
        <v>618</v>
      </c>
      <c r="AH209" s="65" t="s">
        <v>619</v>
      </c>
      <c r="AI209" s="150" t="s">
        <v>724</v>
      </c>
      <c r="AJ209" s="102" t="s">
        <v>621</v>
      </c>
      <c r="AK209" s="142"/>
      <c r="AL209" s="142"/>
      <c r="AM209" s="142"/>
      <c r="AN209" s="142"/>
      <c r="AO209" s="86" t="s">
        <v>645</v>
      </c>
      <c r="AP209" s="86" t="s">
        <v>646</v>
      </c>
      <c r="AQ209" s="86" t="s">
        <v>654</v>
      </c>
      <c r="AR209" s="86" t="s">
        <v>604</v>
      </c>
      <c r="AS209" s="70"/>
      <c r="AT209" s="70"/>
      <c r="AU209" s="70"/>
      <c r="AV209" s="70"/>
      <c r="AW209" s="79"/>
      <c r="AX209" s="78"/>
      <c r="AY209" s="78"/>
      <c r="AZ209" s="78"/>
      <c r="BA209" s="70"/>
      <c r="BB209" s="70"/>
      <c r="BC209" s="70"/>
      <c r="BD209" s="162"/>
      <c r="BE209" s="100" t="s">
        <v>677</v>
      </c>
      <c r="BF209" s="100" t="s">
        <v>606</v>
      </c>
      <c r="BG209" s="101">
        <v>5</v>
      </c>
      <c r="BH209" s="100" t="s">
        <v>607</v>
      </c>
    </row>
    <row r="210" spans="1:60" ht="36" customHeight="1">
      <c r="A210" s="136">
        <v>111001044385</v>
      </c>
      <c r="B210" s="137" t="s">
        <v>307</v>
      </c>
      <c r="C210" s="138" t="s">
        <v>81</v>
      </c>
      <c r="D210" s="139" t="s">
        <v>197</v>
      </c>
      <c r="I210" s="64" t="s">
        <v>622</v>
      </c>
      <c r="J210" s="104" t="s">
        <v>623</v>
      </c>
      <c r="K210" s="104" t="s">
        <v>624</v>
      </c>
      <c r="L210" s="104" t="s">
        <v>625</v>
      </c>
      <c r="M210" s="89"/>
      <c r="N210" s="89"/>
      <c r="O210" s="89"/>
      <c r="P210" s="89"/>
      <c r="Q210" s="78" t="s">
        <v>650</v>
      </c>
      <c r="R210" s="80" t="s">
        <v>651</v>
      </c>
      <c r="S210" s="78" t="s">
        <v>900</v>
      </c>
      <c r="T210" s="79" t="s">
        <v>617</v>
      </c>
      <c r="U210" s="66"/>
      <c r="V210" s="66"/>
      <c r="W210" s="66"/>
      <c r="X210" s="66"/>
      <c r="Y210" s="68"/>
      <c r="Z210" s="68"/>
      <c r="AA210" s="68"/>
      <c r="AB210" s="68"/>
      <c r="AC210" s="74"/>
      <c r="AD210" s="74"/>
      <c r="AE210" s="74"/>
      <c r="AF210" s="74"/>
      <c r="AG210" s="65" t="s">
        <v>618</v>
      </c>
      <c r="AH210" s="65" t="s">
        <v>619</v>
      </c>
      <c r="AI210" s="150" t="s">
        <v>724</v>
      </c>
      <c r="AJ210" s="102" t="s">
        <v>621</v>
      </c>
      <c r="AK210" s="142"/>
      <c r="AL210" s="142"/>
      <c r="AM210" s="142"/>
      <c r="AN210" s="142"/>
      <c r="AO210" s="72" t="s">
        <v>639</v>
      </c>
      <c r="AP210" s="73" t="s">
        <v>640</v>
      </c>
      <c r="AQ210" s="73" t="s">
        <v>662</v>
      </c>
      <c r="AR210" s="73" t="s">
        <v>663</v>
      </c>
      <c r="AS210" s="70"/>
      <c r="AT210" s="70"/>
      <c r="AU210" s="70"/>
      <c r="AV210" s="70"/>
      <c r="AW210" s="76" t="s">
        <v>641</v>
      </c>
      <c r="AX210" s="76" t="s">
        <v>642</v>
      </c>
      <c r="AY210" s="76">
        <v>21</v>
      </c>
      <c r="AZ210" s="76" t="s">
        <v>643</v>
      </c>
      <c r="BA210" s="70"/>
      <c r="BB210" s="70"/>
      <c r="BC210" s="70"/>
      <c r="BD210" s="70"/>
      <c r="BE210" s="100" t="s">
        <v>677</v>
      </c>
      <c r="BF210" s="100" t="s">
        <v>606</v>
      </c>
      <c r="BG210" s="101">
        <v>2</v>
      </c>
      <c r="BH210" s="100" t="s">
        <v>607</v>
      </c>
    </row>
    <row r="211" spans="1:60" ht="36" customHeight="1">
      <c r="A211" s="136">
        <v>111001046663</v>
      </c>
      <c r="B211" s="137" t="s">
        <v>318</v>
      </c>
      <c r="C211" s="138"/>
      <c r="D211" s="139" t="s">
        <v>197</v>
      </c>
      <c r="I211" s="64" t="s">
        <v>622</v>
      </c>
      <c r="J211" s="104" t="s">
        <v>623</v>
      </c>
      <c r="K211" s="104" t="s">
        <v>624</v>
      </c>
      <c r="L211" s="104" t="s">
        <v>625</v>
      </c>
      <c r="M211" s="89"/>
      <c r="N211" s="89"/>
      <c r="O211" s="89"/>
      <c r="P211" s="89"/>
      <c r="Q211" s="78"/>
      <c r="R211" s="78"/>
      <c r="S211" s="78"/>
      <c r="T211" s="79"/>
      <c r="U211" s="66"/>
      <c r="V211" s="66"/>
      <c r="W211" s="66"/>
      <c r="X211" s="66"/>
      <c r="Y211" s="68" t="s">
        <v>795</v>
      </c>
      <c r="Z211" s="68" t="s">
        <v>679</v>
      </c>
      <c r="AA211" s="68" t="s">
        <v>680</v>
      </c>
      <c r="AB211" s="68" t="s">
        <v>681</v>
      </c>
      <c r="AC211" s="74"/>
      <c r="AD211" s="74"/>
      <c r="AE211" s="74"/>
      <c r="AF211" s="74"/>
      <c r="AG211" s="65" t="s">
        <v>618</v>
      </c>
      <c r="AH211" s="65" t="s">
        <v>619</v>
      </c>
      <c r="AI211" s="150" t="s">
        <v>682</v>
      </c>
      <c r="AJ211" s="102" t="s">
        <v>621</v>
      </c>
      <c r="AK211" s="142"/>
      <c r="AL211" s="142"/>
      <c r="AM211" s="142"/>
      <c r="AN211" s="142"/>
      <c r="AO211" s="68"/>
      <c r="AP211" s="68"/>
      <c r="AQ211" s="68"/>
      <c r="AR211" s="68"/>
      <c r="AS211" s="70"/>
      <c r="AT211" s="70"/>
      <c r="AU211" s="70"/>
      <c r="AV211" s="70"/>
      <c r="AW211" s="79"/>
      <c r="AX211" s="79"/>
      <c r="AY211" s="79"/>
      <c r="AZ211" s="79"/>
      <c r="BA211" s="70"/>
      <c r="BB211" s="70"/>
      <c r="BC211" s="70"/>
      <c r="BD211" s="70"/>
      <c r="BE211" s="100" t="s">
        <v>677</v>
      </c>
      <c r="BF211" s="100" t="s">
        <v>606</v>
      </c>
      <c r="BG211" s="101">
        <v>1</v>
      </c>
      <c r="BH211" s="100" t="s">
        <v>607</v>
      </c>
    </row>
    <row r="212" spans="1:60" ht="36" customHeight="1">
      <c r="A212" s="136">
        <v>111001065056</v>
      </c>
      <c r="B212" s="137" t="s">
        <v>325</v>
      </c>
      <c r="C212" s="138" t="s">
        <v>71</v>
      </c>
      <c r="D212" s="139" t="s">
        <v>72</v>
      </c>
      <c r="I212" s="89"/>
      <c r="J212" s="89"/>
      <c r="K212" s="89"/>
      <c r="L212" s="89"/>
      <c r="M212" s="89"/>
      <c r="N212" s="89"/>
      <c r="O212" s="89"/>
      <c r="P212" s="89"/>
      <c r="Q212" s="78"/>
      <c r="R212" s="78"/>
      <c r="S212" s="78"/>
      <c r="T212" s="79"/>
      <c r="U212" s="66" t="s">
        <v>596</v>
      </c>
      <c r="V212" s="66" t="s">
        <v>597</v>
      </c>
      <c r="W212" s="66" t="s">
        <v>598</v>
      </c>
      <c r="X212" s="66" t="s">
        <v>599</v>
      </c>
      <c r="Y212" s="68"/>
      <c r="Z212" s="68"/>
      <c r="AA212" s="68"/>
      <c r="AB212" s="68"/>
      <c r="AC212" s="88" t="s">
        <v>697</v>
      </c>
      <c r="AD212" s="92" t="s">
        <v>659</v>
      </c>
      <c r="AE212" s="91" t="s">
        <v>844</v>
      </c>
      <c r="AF212" s="89" t="s">
        <v>722</v>
      </c>
      <c r="AG212" s="79"/>
      <c r="AH212" s="79"/>
      <c r="AI212" s="146" t="s">
        <v>600</v>
      </c>
      <c r="AJ212" s="103" t="s">
        <v>600</v>
      </c>
      <c r="AK212" s="142"/>
      <c r="AL212" s="142"/>
      <c r="AM212" s="142"/>
      <c r="AN212" s="142"/>
      <c r="AO212" s="68"/>
      <c r="AP212" s="68"/>
      <c r="AQ212" s="68"/>
      <c r="AR212" s="68"/>
      <c r="AS212" s="70"/>
      <c r="AT212" s="70"/>
      <c r="AU212" s="70"/>
      <c r="AV212" s="70"/>
      <c r="AW212" s="79"/>
      <c r="AX212" s="79"/>
      <c r="AY212" s="79"/>
      <c r="AZ212" s="79"/>
      <c r="BA212" s="70" t="s">
        <v>800</v>
      </c>
      <c r="BB212" s="70" t="s">
        <v>801</v>
      </c>
      <c r="BC212" s="70" t="s">
        <v>901</v>
      </c>
      <c r="BD212" s="70" t="s">
        <v>803</v>
      </c>
      <c r="BE212" s="100" t="s">
        <v>605</v>
      </c>
      <c r="BF212" s="100" t="s">
        <v>606</v>
      </c>
      <c r="BG212" s="101">
        <v>5</v>
      </c>
      <c r="BH212" s="100" t="s">
        <v>607</v>
      </c>
    </row>
    <row r="213" spans="1:60" ht="36" customHeight="1">
      <c r="A213" s="136">
        <v>111001024643</v>
      </c>
      <c r="B213" s="137" t="s">
        <v>245</v>
      </c>
      <c r="C213" s="138" t="s">
        <v>77</v>
      </c>
      <c r="D213" s="139" t="s">
        <v>182</v>
      </c>
      <c r="E213" s="75" t="s">
        <v>735</v>
      </c>
      <c r="F213" s="75" t="s">
        <v>736</v>
      </c>
      <c r="G213" s="75" t="s">
        <v>902</v>
      </c>
      <c r="H213" s="61" t="s">
        <v>738</v>
      </c>
      <c r="I213" s="155"/>
      <c r="J213" s="155"/>
      <c r="K213" s="155"/>
      <c r="L213" s="166"/>
      <c r="M213" s="89"/>
      <c r="N213" s="89"/>
      <c r="O213" s="89"/>
      <c r="P213" s="89"/>
      <c r="Q213" s="78"/>
      <c r="R213" s="78"/>
      <c r="S213" s="78"/>
      <c r="T213" s="79"/>
      <c r="U213" s="66"/>
      <c r="V213" s="66"/>
      <c r="W213" s="66"/>
      <c r="X213" s="66"/>
      <c r="Y213" s="68"/>
      <c r="Z213" s="68"/>
      <c r="AA213" s="68"/>
      <c r="AB213" s="68"/>
      <c r="AC213" s="88" t="s">
        <v>664</v>
      </c>
      <c r="AD213" s="74" t="s">
        <v>659</v>
      </c>
      <c r="AE213" s="74" t="s">
        <v>805</v>
      </c>
      <c r="AF213" s="74" t="s">
        <v>661</v>
      </c>
      <c r="AG213" s="65" t="s">
        <v>618</v>
      </c>
      <c r="AH213" s="65" t="s">
        <v>619</v>
      </c>
      <c r="AI213" s="150" t="s">
        <v>789</v>
      </c>
      <c r="AJ213" s="102" t="s">
        <v>621</v>
      </c>
      <c r="AK213" s="142"/>
      <c r="AL213" s="163"/>
      <c r="AM213" s="163"/>
      <c r="AN213" s="163"/>
      <c r="AO213" s="170" t="s">
        <v>639</v>
      </c>
      <c r="AP213" s="161" t="s">
        <v>640</v>
      </c>
      <c r="AQ213" s="161" t="s">
        <v>598</v>
      </c>
      <c r="AR213" s="161" t="s">
        <v>634</v>
      </c>
      <c r="AS213" s="70"/>
      <c r="AT213" s="70"/>
      <c r="AU213" s="70"/>
      <c r="AV213" s="70"/>
      <c r="AW213" s="79"/>
      <c r="AX213" s="79"/>
      <c r="AY213" s="79"/>
      <c r="AZ213" s="79"/>
      <c r="BA213" s="70"/>
      <c r="BB213" s="70"/>
      <c r="BC213" s="70"/>
      <c r="BD213" s="70"/>
      <c r="BE213" s="100" t="s">
        <v>677</v>
      </c>
      <c r="BF213" s="100" t="s">
        <v>606</v>
      </c>
      <c r="BG213" s="101">
        <v>1</v>
      </c>
      <c r="BH213" s="100" t="s">
        <v>607</v>
      </c>
    </row>
    <row r="214" spans="1:60" ht="36" customHeight="1">
      <c r="A214" s="136">
        <v>111001075272</v>
      </c>
      <c r="B214" s="137" t="s">
        <v>327</v>
      </c>
      <c r="C214" s="138" t="s">
        <v>81</v>
      </c>
      <c r="D214" s="139" t="s">
        <v>101</v>
      </c>
      <c r="I214" s="89"/>
      <c r="J214" s="89"/>
      <c r="K214" s="89"/>
      <c r="L214" s="89"/>
      <c r="M214" s="89"/>
      <c r="N214" s="89"/>
      <c r="O214" s="89"/>
      <c r="P214" s="89"/>
      <c r="Q214" s="78"/>
      <c r="R214" s="78"/>
      <c r="S214" s="78"/>
      <c r="T214" s="79"/>
      <c r="U214" s="66"/>
      <c r="V214" s="66"/>
      <c r="W214" s="66"/>
      <c r="X214" s="66"/>
      <c r="Y214" s="68"/>
      <c r="Z214" s="68"/>
      <c r="AA214" s="68"/>
      <c r="AB214" s="68"/>
      <c r="AC214" s="74"/>
      <c r="AD214" s="74"/>
      <c r="AE214" s="74"/>
      <c r="AF214" s="74"/>
      <c r="AG214" s="65" t="s">
        <v>618</v>
      </c>
      <c r="AH214" s="65" t="s">
        <v>619</v>
      </c>
      <c r="AI214" s="150" t="s">
        <v>768</v>
      </c>
      <c r="AJ214" s="102" t="s">
        <v>621</v>
      </c>
      <c r="AK214" s="142"/>
      <c r="AL214" s="142"/>
      <c r="AM214" s="142"/>
      <c r="AN214" s="142"/>
      <c r="AO214" s="68"/>
      <c r="AP214" s="68"/>
      <c r="AQ214" s="68"/>
      <c r="AR214" s="68"/>
      <c r="AS214" s="84" t="s">
        <v>684</v>
      </c>
      <c r="AT214" s="85" t="s">
        <v>685</v>
      </c>
      <c r="AU214" s="70">
        <v>2</v>
      </c>
      <c r="AV214" s="70" t="s">
        <v>903</v>
      </c>
      <c r="AW214" s="79"/>
      <c r="AX214" s="79"/>
      <c r="AY214" s="79"/>
      <c r="AZ214" s="79"/>
      <c r="BA214" s="70"/>
      <c r="BB214" s="70"/>
      <c r="BC214" s="70"/>
      <c r="BD214" s="70"/>
      <c r="BE214" s="100" t="s">
        <v>605</v>
      </c>
      <c r="BF214" s="100" t="s">
        <v>606</v>
      </c>
      <c r="BG214" s="185">
        <v>2</v>
      </c>
      <c r="BH214" s="100" t="s">
        <v>607</v>
      </c>
    </row>
    <row r="215" spans="1:60" ht="36" customHeight="1">
      <c r="A215" s="136">
        <v>111001047457</v>
      </c>
      <c r="B215" s="137" t="s">
        <v>322</v>
      </c>
      <c r="C215" s="138"/>
      <c r="D215" s="139" t="s">
        <v>197</v>
      </c>
      <c r="I215" s="64" t="s">
        <v>622</v>
      </c>
      <c r="J215" s="64" t="s">
        <v>623</v>
      </c>
      <c r="K215" s="64" t="s">
        <v>624</v>
      </c>
      <c r="L215" s="64" t="s">
        <v>625</v>
      </c>
      <c r="M215" s="89"/>
      <c r="N215" s="89"/>
      <c r="O215" s="89"/>
      <c r="P215" s="89"/>
      <c r="Q215" s="78"/>
      <c r="R215" s="78"/>
      <c r="S215" s="78"/>
      <c r="T215" s="79"/>
      <c r="U215" s="66"/>
      <c r="V215" s="66"/>
      <c r="W215" s="66"/>
      <c r="X215" s="66"/>
      <c r="Y215" s="68" t="s">
        <v>795</v>
      </c>
      <c r="Z215" s="68" t="s">
        <v>679</v>
      </c>
      <c r="AA215" s="68" t="s">
        <v>680</v>
      </c>
      <c r="AB215" s="68" t="s">
        <v>681</v>
      </c>
      <c r="AC215" s="74"/>
      <c r="AD215" s="74"/>
      <c r="AE215" s="74"/>
      <c r="AF215" s="74"/>
      <c r="AG215" s="65" t="s">
        <v>618</v>
      </c>
      <c r="AH215" s="65" t="s">
        <v>619</v>
      </c>
      <c r="AI215" s="150" t="s">
        <v>704</v>
      </c>
      <c r="AJ215" s="102" t="s">
        <v>621</v>
      </c>
      <c r="AK215" s="142"/>
      <c r="AL215" s="142"/>
      <c r="AM215" s="142"/>
      <c r="AN215" s="142"/>
      <c r="AO215" s="68"/>
      <c r="AP215" s="68"/>
      <c r="AQ215" s="68"/>
      <c r="AR215" s="68"/>
      <c r="AS215" s="70"/>
      <c r="AT215" s="70"/>
      <c r="AU215" s="70"/>
      <c r="AV215" s="70"/>
      <c r="AW215" s="76" t="s">
        <v>641</v>
      </c>
      <c r="AX215" s="76" t="s">
        <v>642</v>
      </c>
      <c r="AY215" s="76">
        <v>10</v>
      </c>
      <c r="AZ215" s="76" t="s">
        <v>773</v>
      </c>
      <c r="BA215" s="70"/>
      <c r="BB215" s="70"/>
      <c r="BC215" s="70"/>
      <c r="BD215" s="70"/>
      <c r="BE215" s="100" t="s">
        <v>677</v>
      </c>
      <c r="BF215" s="100" t="s">
        <v>606</v>
      </c>
      <c r="BG215" s="101">
        <v>2</v>
      </c>
      <c r="BH215" s="100" t="s">
        <v>607</v>
      </c>
    </row>
    <row r="216" spans="1:60" ht="36" customHeight="1">
      <c r="A216" s="136">
        <v>111001075515</v>
      </c>
      <c r="B216" s="137" t="s">
        <v>329</v>
      </c>
      <c r="C216" s="138" t="s">
        <v>71</v>
      </c>
      <c r="D216" s="139" t="s">
        <v>101</v>
      </c>
      <c r="I216" s="64" t="s">
        <v>622</v>
      </c>
      <c r="J216" s="64" t="s">
        <v>623</v>
      </c>
      <c r="K216" s="64" t="s">
        <v>624</v>
      </c>
      <c r="L216" s="64" t="s">
        <v>625</v>
      </c>
      <c r="M216" s="89"/>
      <c r="N216" s="89"/>
      <c r="O216" s="89"/>
      <c r="P216" s="89"/>
      <c r="Q216" s="78"/>
      <c r="R216" s="78"/>
      <c r="S216" s="78"/>
      <c r="T216" s="79"/>
      <c r="U216" s="66"/>
      <c r="V216" s="66"/>
      <c r="W216" s="66"/>
      <c r="X216" s="66"/>
      <c r="Y216" s="68"/>
      <c r="Z216" s="68"/>
      <c r="AA216" s="68"/>
      <c r="AB216" s="68"/>
      <c r="AC216" s="88" t="s">
        <v>664</v>
      </c>
      <c r="AD216" s="92" t="s">
        <v>659</v>
      </c>
      <c r="AE216" s="91" t="s">
        <v>904</v>
      </c>
      <c r="AF216" s="89" t="s">
        <v>661</v>
      </c>
      <c r="AG216" s="79"/>
      <c r="AH216" s="79"/>
      <c r="AI216" s="146" t="s">
        <v>600</v>
      </c>
      <c r="AJ216" s="103" t="s">
        <v>600</v>
      </c>
      <c r="AK216" s="142"/>
      <c r="AL216" s="142"/>
      <c r="AM216" s="142"/>
      <c r="AN216" s="142"/>
      <c r="AO216" s="72" t="s">
        <v>631</v>
      </c>
      <c r="AP216" s="73" t="s">
        <v>632</v>
      </c>
      <c r="AQ216" s="73" t="s">
        <v>672</v>
      </c>
      <c r="AR216" s="73" t="s">
        <v>634</v>
      </c>
      <c r="AS216" s="70"/>
      <c r="AT216" s="70"/>
      <c r="AU216" s="70"/>
      <c r="AV216" s="70"/>
      <c r="AW216" s="79"/>
      <c r="AX216" s="79"/>
      <c r="AY216" s="79"/>
      <c r="AZ216" s="79"/>
      <c r="BA216" s="70"/>
      <c r="BB216" s="70"/>
      <c r="BC216" s="70"/>
      <c r="BD216" s="70"/>
      <c r="BE216" s="100" t="s">
        <v>605</v>
      </c>
      <c r="BF216" s="100" t="s">
        <v>606</v>
      </c>
      <c r="BG216" s="185">
        <v>3</v>
      </c>
      <c r="BH216" s="100" t="s">
        <v>607</v>
      </c>
    </row>
    <row r="217" spans="1:60" ht="36" customHeight="1">
      <c r="A217" s="136">
        <v>111001075329</v>
      </c>
      <c r="B217" s="143" t="s">
        <v>328</v>
      </c>
      <c r="C217" s="138" t="s">
        <v>81</v>
      </c>
      <c r="D217" s="139" t="s">
        <v>197</v>
      </c>
      <c r="I217" s="104" t="s">
        <v>655</v>
      </c>
      <c r="J217" s="104" t="s">
        <v>656</v>
      </c>
      <c r="K217" s="104" t="s">
        <v>657</v>
      </c>
      <c r="L217" s="104" t="s">
        <v>625</v>
      </c>
      <c r="M217" s="89"/>
      <c r="N217" s="89"/>
      <c r="O217" s="89"/>
      <c r="P217" s="89"/>
      <c r="Q217" s="78"/>
      <c r="R217" s="78"/>
      <c r="S217" s="78"/>
      <c r="T217" s="79"/>
      <c r="U217" s="66"/>
      <c r="V217" s="66"/>
      <c r="W217" s="66"/>
      <c r="X217" s="66"/>
      <c r="Y217" s="68"/>
      <c r="Z217" s="68"/>
      <c r="AA217" s="68"/>
      <c r="AB217" s="68"/>
      <c r="AC217" s="74"/>
      <c r="AD217" s="74"/>
      <c r="AE217" s="74"/>
      <c r="AF217" s="74"/>
      <c r="AG217" s="79"/>
      <c r="AH217" s="79"/>
      <c r="AI217" s="146" t="s">
        <v>600</v>
      </c>
      <c r="AJ217" s="103" t="s">
        <v>600</v>
      </c>
      <c r="AK217" s="142"/>
      <c r="AL217" s="142"/>
      <c r="AM217" s="142"/>
      <c r="AN217" s="142"/>
      <c r="AO217" s="68"/>
      <c r="AP217" s="68"/>
      <c r="AQ217" s="68"/>
      <c r="AR217" s="68"/>
      <c r="AS217" s="70"/>
      <c r="AT217" s="70"/>
      <c r="AU217" s="70"/>
      <c r="AV217" s="70"/>
      <c r="AW217" s="79"/>
      <c r="AX217" s="79"/>
      <c r="AY217" s="79"/>
      <c r="AZ217" s="79"/>
      <c r="BA217" s="70"/>
      <c r="BB217" s="70"/>
      <c r="BC217" s="70"/>
      <c r="BD217" s="70"/>
      <c r="BE217" s="100" t="s">
        <v>677</v>
      </c>
      <c r="BF217" s="100" t="s">
        <v>606</v>
      </c>
      <c r="BG217" s="101">
        <v>2</v>
      </c>
      <c r="BH217" s="100" t="s">
        <v>607</v>
      </c>
    </row>
    <row r="218" spans="1:60" ht="36" customHeight="1">
      <c r="A218" s="136">
        <v>111001075736</v>
      </c>
      <c r="B218" s="137" t="s">
        <v>331</v>
      </c>
      <c r="C218" s="138" t="s">
        <v>81</v>
      </c>
      <c r="D218" s="139" t="s">
        <v>117</v>
      </c>
      <c r="I218" s="89"/>
      <c r="J218" s="89"/>
      <c r="K218" s="89"/>
      <c r="L218" s="89"/>
      <c r="M218" s="89"/>
      <c r="N218" s="89"/>
      <c r="O218" s="89"/>
      <c r="P218" s="89"/>
      <c r="Q218" s="78"/>
      <c r="R218" s="78"/>
      <c r="S218" s="78"/>
      <c r="T218" s="79"/>
      <c r="U218" s="66"/>
      <c r="V218" s="66"/>
      <c r="W218" s="66"/>
      <c r="X218" s="66"/>
      <c r="Y218" s="68"/>
      <c r="Z218" s="68"/>
      <c r="AA218" s="68"/>
      <c r="AB218" s="68"/>
      <c r="AC218" s="74"/>
      <c r="AD218" s="74"/>
      <c r="AE218" s="74"/>
      <c r="AF218" s="74"/>
      <c r="AG218" s="65" t="s">
        <v>618</v>
      </c>
      <c r="AH218" s="65" t="s">
        <v>619</v>
      </c>
      <c r="AI218" s="150" t="s">
        <v>666</v>
      </c>
      <c r="AJ218" s="102" t="s">
        <v>621</v>
      </c>
      <c r="AK218" s="142"/>
      <c r="AL218" s="142"/>
      <c r="AM218" s="142"/>
      <c r="AN218" s="142"/>
      <c r="AO218" s="86" t="s">
        <v>645</v>
      </c>
      <c r="AP218" s="87" t="s">
        <v>646</v>
      </c>
      <c r="AQ218" s="87" t="s">
        <v>654</v>
      </c>
      <c r="AR218" s="87" t="s">
        <v>604</v>
      </c>
      <c r="AS218" s="70"/>
      <c r="AT218" s="70"/>
      <c r="AU218" s="70"/>
      <c r="AV218" s="70"/>
      <c r="AW218" s="79"/>
      <c r="AX218" s="79"/>
      <c r="AY218" s="79"/>
      <c r="AZ218" s="79"/>
      <c r="BA218" s="70"/>
      <c r="BB218" s="70"/>
      <c r="BC218" s="70"/>
      <c r="BD218" s="70"/>
      <c r="BE218" s="100" t="s">
        <v>673</v>
      </c>
      <c r="BF218" s="100" t="s">
        <v>606</v>
      </c>
      <c r="BG218" s="101">
        <v>1</v>
      </c>
      <c r="BH218" s="100" t="s">
        <v>607</v>
      </c>
    </row>
    <row r="219" spans="1:60" ht="36" customHeight="1">
      <c r="A219" s="173">
        <v>111001075663</v>
      </c>
      <c r="B219" s="184" t="s">
        <v>330</v>
      </c>
      <c r="C219" s="175" t="s">
        <v>77</v>
      </c>
      <c r="D219" s="176" t="s">
        <v>197</v>
      </c>
      <c r="E219" s="75" t="s">
        <v>735</v>
      </c>
      <c r="F219" s="75" t="s">
        <v>736</v>
      </c>
      <c r="G219" s="75" t="s">
        <v>905</v>
      </c>
      <c r="H219" s="167" t="s">
        <v>738</v>
      </c>
      <c r="I219" s="74"/>
      <c r="J219" s="74"/>
      <c r="K219" s="74"/>
      <c r="L219" s="74"/>
      <c r="M219" s="89"/>
      <c r="N219" s="89"/>
      <c r="O219" s="89"/>
      <c r="P219" s="89"/>
      <c r="Q219" s="78"/>
      <c r="R219" s="78"/>
      <c r="S219" s="78"/>
      <c r="T219" s="79"/>
      <c r="U219" s="66"/>
      <c r="V219" s="66"/>
      <c r="W219" s="66"/>
      <c r="X219" s="66"/>
      <c r="Y219" s="68"/>
      <c r="Z219" s="68"/>
      <c r="AA219" s="68"/>
      <c r="AB219" s="68"/>
      <c r="AC219" s="74"/>
      <c r="AD219" s="74"/>
      <c r="AE219" s="74"/>
      <c r="AF219" s="74"/>
      <c r="AG219" s="65" t="s">
        <v>618</v>
      </c>
      <c r="AH219" s="65" t="s">
        <v>619</v>
      </c>
      <c r="AI219" s="150" t="s">
        <v>906</v>
      </c>
      <c r="AJ219" s="102" t="s">
        <v>621</v>
      </c>
      <c r="AK219" s="142"/>
      <c r="AL219" s="142"/>
      <c r="AM219" s="142"/>
      <c r="AN219" s="142"/>
      <c r="AO219" s="68"/>
      <c r="AP219" s="151"/>
      <c r="AQ219" s="151"/>
      <c r="AR219" s="151"/>
      <c r="AS219" s="70"/>
      <c r="AT219" s="70"/>
      <c r="AU219" s="70"/>
      <c r="AV219" s="70"/>
      <c r="AW219" s="79"/>
      <c r="AX219" s="78"/>
      <c r="AY219" s="78"/>
      <c r="AZ219" s="78"/>
      <c r="BA219" s="70"/>
      <c r="BB219" s="70"/>
      <c r="BC219" s="70"/>
      <c r="BD219" s="70"/>
      <c r="BE219" s="100" t="s">
        <v>677</v>
      </c>
      <c r="BF219" s="100" t="s">
        <v>606</v>
      </c>
      <c r="BG219" s="101">
        <v>4</v>
      </c>
      <c r="BH219" s="100" t="s">
        <v>607</v>
      </c>
    </row>
    <row r="220" spans="1:60" ht="36" customHeight="1">
      <c r="A220" s="136">
        <v>111001075957</v>
      </c>
      <c r="B220" s="137" t="s">
        <v>333</v>
      </c>
      <c r="C220" s="138" t="s">
        <v>77</v>
      </c>
      <c r="D220" s="139" t="s">
        <v>117</v>
      </c>
      <c r="I220" s="89"/>
      <c r="J220" s="89"/>
      <c r="K220" s="89"/>
      <c r="L220" s="89"/>
      <c r="M220" s="89"/>
      <c r="N220" s="89"/>
      <c r="O220" s="89"/>
      <c r="P220" s="89"/>
      <c r="Q220" s="78" t="s">
        <v>650</v>
      </c>
      <c r="R220" s="80" t="s">
        <v>651</v>
      </c>
      <c r="S220" s="78" t="s">
        <v>907</v>
      </c>
      <c r="T220" s="79" t="s">
        <v>617</v>
      </c>
      <c r="U220" s="66" t="s">
        <v>596</v>
      </c>
      <c r="V220" s="66" t="s">
        <v>597</v>
      </c>
      <c r="W220" s="66" t="s">
        <v>598</v>
      </c>
      <c r="X220" s="66" t="s">
        <v>599</v>
      </c>
      <c r="Y220" s="68"/>
      <c r="Z220" s="68"/>
      <c r="AA220" s="68"/>
      <c r="AB220" s="68"/>
      <c r="AC220" s="74"/>
      <c r="AD220" s="74"/>
      <c r="AE220" s="74"/>
      <c r="AF220" s="74"/>
      <c r="AG220" s="65" t="s">
        <v>618</v>
      </c>
      <c r="AH220" s="65" t="s">
        <v>619</v>
      </c>
      <c r="AI220" s="150" t="s">
        <v>704</v>
      </c>
      <c r="AJ220" s="102" t="s">
        <v>621</v>
      </c>
      <c r="AK220" s="142"/>
      <c r="AL220" s="142"/>
      <c r="AM220" s="142"/>
      <c r="AN220" s="142"/>
      <c r="AO220" s="72" t="s">
        <v>639</v>
      </c>
      <c r="AP220" s="73" t="s">
        <v>640</v>
      </c>
      <c r="AQ220" s="73" t="s">
        <v>662</v>
      </c>
      <c r="AR220" s="73" t="s">
        <v>663</v>
      </c>
      <c r="AS220" s="70"/>
      <c r="AT220" s="70"/>
      <c r="AU220" s="70"/>
      <c r="AV220" s="70"/>
      <c r="AW220" s="79"/>
      <c r="AX220" s="79"/>
      <c r="AY220" s="79"/>
      <c r="AZ220" s="79"/>
      <c r="BA220" s="70"/>
      <c r="BB220" s="70"/>
      <c r="BC220" s="70"/>
      <c r="BD220" s="70"/>
      <c r="BE220" s="100" t="s">
        <v>673</v>
      </c>
      <c r="BF220" s="100" t="s">
        <v>606</v>
      </c>
      <c r="BG220" s="101">
        <v>8</v>
      </c>
      <c r="BH220" s="100" t="s">
        <v>607</v>
      </c>
    </row>
    <row r="221" spans="1:60" ht="36" customHeight="1">
      <c r="A221" s="136">
        <v>111001014591</v>
      </c>
      <c r="B221" s="137" t="s">
        <v>198</v>
      </c>
      <c r="C221" s="138" t="s">
        <v>81</v>
      </c>
      <c r="D221" s="139" t="s">
        <v>130</v>
      </c>
      <c r="I221" s="64" t="s">
        <v>622</v>
      </c>
      <c r="J221" s="104" t="s">
        <v>623</v>
      </c>
      <c r="K221" s="104" t="s">
        <v>624</v>
      </c>
      <c r="L221" s="104" t="s">
        <v>625</v>
      </c>
      <c r="M221" s="89"/>
      <c r="N221" s="89"/>
      <c r="O221" s="89"/>
      <c r="P221" s="89"/>
      <c r="Q221" s="78"/>
      <c r="R221" s="78"/>
      <c r="S221" s="78"/>
      <c r="T221" s="79"/>
      <c r="U221" s="66" t="s">
        <v>596</v>
      </c>
      <c r="V221" s="66" t="s">
        <v>597</v>
      </c>
      <c r="W221" s="66" t="s">
        <v>598</v>
      </c>
      <c r="X221" s="66" t="s">
        <v>599</v>
      </c>
      <c r="Y221" s="68" t="s">
        <v>752</v>
      </c>
      <c r="Z221" s="68" t="s">
        <v>679</v>
      </c>
      <c r="AA221" s="68" t="s">
        <v>680</v>
      </c>
      <c r="AB221" s="68" t="s">
        <v>681</v>
      </c>
      <c r="AC221" s="74"/>
      <c r="AD221" s="74"/>
      <c r="AE221" s="74"/>
      <c r="AF221" s="74"/>
      <c r="AG221" s="79"/>
      <c r="AH221" s="79"/>
      <c r="AI221" s="146" t="s">
        <v>600</v>
      </c>
      <c r="AJ221" s="103" t="s">
        <v>600</v>
      </c>
      <c r="AK221" s="142"/>
      <c r="AL221" s="142"/>
      <c r="AM221" s="142"/>
      <c r="AN221" s="142"/>
      <c r="AO221" s="72" t="s">
        <v>631</v>
      </c>
      <c r="AP221" s="73" t="s">
        <v>632</v>
      </c>
      <c r="AQ221" s="73" t="s">
        <v>672</v>
      </c>
      <c r="AR221" s="73" t="s">
        <v>634</v>
      </c>
      <c r="AS221" s="70"/>
      <c r="AT221" s="70"/>
      <c r="AU221" s="70"/>
      <c r="AV221" s="70"/>
      <c r="AW221" s="79"/>
      <c r="AX221" s="79"/>
      <c r="AY221" s="79"/>
      <c r="AZ221" s="79"/>
      <c r="BA221" s="70"/>
      <c r="BB221" s="70"/>
      <c r="BC221" s="70"/>
      <c r="BD221" s="70"/>
      <c r="BE221" s="100" t="s">
        <v>677</v>
      </c>
      <c r="BF221" s="100" t="s">
        <v>606</v>
      </c>
      <c r="BG221" s="101">
        <v>4</v>
      </c>
      <c r="BH221" s="100" t="s">
        <v>607</v>
      </c>
    </row>
    <row r="222" spans="1:60" ht="36" customHeight="1">
      <c r="A222" s="136">
        <v>111001076767</v>
      </c>
      <c r="B222" s="137" t="s">
        <v>335</v>
      </c>
      <c r="C222" s="138" t="s">
        <v>71</v>
      </c>
      <c r="D222" s="139" t="s">
        <v>82</v>
      </c>
      <c r="I222" s="64" t="s">
        <v>622</v>
      </c>
      <c r="J222" s="64" t="s">
        <v>623</v>
      </c>
      <c r="K222" s="64" t="s">
        <v>624</v>
      </c>
      <c r="L222" s="64" t="s">
        <v>625</v>
      </c>
      <c r="M222" s="104" t="s">
        <v>908</v>
      </c>
      <c r="N222" s="104" t="s">
        <v>609</v>
      </c>
      <c r="O222" s="104">
        <v>3</v>
      </c>
      <c r="P222" s="104">
        <v>8</v>
      </c>
      <c r="Q222" s="78"/>
      <c r="R222" s="78"/>
      <c r="S222" s="78"/>
      <c r="T222" s="79"/>
      <c r="U222" s="66"/>
      <c r="V222" s="66"/>
      <c r="W222" s="66"/>
      <c r="X222" s="66"/>
      <c r="Y222" s="68"/>
      <c r="Z222" s="68"/>
      <c r="AA222" s="68"/>
      <c r="AB222" s="68"/>
      <c r="AC222" s="74"/>
      <c r="AD222" s="74"/>
      <c r="AE222" s="74"/>
      <c r="AF222" s="74"/>
      <c r="AG222" s="79"/>
      <c r="AH222" s="79"/>
      <c r="AI222" s="146" t="s">
        <v>600</v>
      </c>
      <c r="AJ222" s="103" t="s">
        <v>600</v>
      </c>
      <c r="AK222" s="142"/>
      <c r="AL222" s="142"/>
      <c r="AM222" s="142"/>
      <c r="AN222" s="142"/>
      <c r="AO222" s="72" t="s">
        <v>639</v>
      </c>
      <c r="AP222" s="73" t="s">
        <v>640</v>
      </c>
      <c r="AQ222" s="73" t="s">
        <v>662</v>
      </c>
      <c r="AR222" s="73" t="s">
        <v>663</v>
      </c>
      <c r="AS222" s="70"/>
      <c r="AT222" s="70"/>
      <c r="AU222" s="70"/>
      <c r="AV222" s="70"/>
      <c r="AW222" s="79"/>
      <c r="AX222" s="79"/>
      <c r="AY222" s="79"/>
      <c r="AZ222" s="79"/>
      <c r="BA222" s="70" t="s">
        <v>668</v>
      </c>
      <c r="BB222" s="70" t="s">
        <v>669</v>
      </c>
      <c r="BC222" s="70" t="s">
        <v>670</v>
      </c>
      <c r="BD222" s="70" t="s">
        <v>671</v>
      </c>
      <c r="BE222" s="100" t="s">
        <v>605</v>
      </c>
      <c r="BF222" s="100" t="s">
        <v>606</v>
      </c>
      <c r="BG222" s="101">
        <v>2</v>
      </c>
      <c r="BH222" s="100" t="s">
        <v>607</v>
      </c>
    </row>
    <row r="223" spans="1:60" ht="36" customHeight="1">
      <c r="A223" s="136">
        <v>111001076937</v>
      </c>
      <c r="B223" s="137" t="s">
        <v>336</v>
      </c>
      <c r="C223" s="138" t="s">
        <v>81</v>
      </c>
      <c r="D223" s="139" t="s">
        <v>197</v>
      </c>
      <c r="I223" s="64" t="s">
        <v>796</v>
      </c>
      <c r="J223" s="64" t="s">
        <v>656</v>
      </c>
      <c r="K223" s="64" t="s">
        <v>657</v>
      </c>
      <c r="L223" s="64" t="s">
        <v>625</v>
      </c>
      <c r="M223" s="89"/>
      <c r="N223" s="89"/>
      <c r="O223" s="89"/>
      <c r="P223" s="89"/>
      <c r="Q223" s="78" t="s">
        <v>650</v>
      </c>
      <c r="R223" s="80" t="s">
        <v>651</v>
      </c>
      <c r="S223" s="78" t="s">
        <v>909</v>
      </c>
      <c r="T223" s="79" t="s">
        <v>617</v>
      </c>
      <c r="U223" s="66"/>
      <c r="V223" s="66"/>
      <c r="W223" s="66"/>
      <c r="X223" s="66"/>
      <c r="Y223" s="68"/>
      <c r="Z223" s="68"/>
      <c r="AA223" s="68"/>
      <c r="AB223" s="68"/>
      <c r="AC223" s="74"/>
      <c r="AD223" s="74"/>
      <c r="AE223" s="74"/>
      <c r="AF223" s="74"/>
      <c r="AG223" s="65" t="s">
        <v>618</v>
      </c>
      <c r="AH223" s="65" t="s">
        <v>619</v>
      </c>
      <c r="AI223" s="150" t="s">
        <v>910</v>
      </c>
      <c r="AJ223" s="102" t="s">
        <v>621</v>
      </c>
      <c r="AK223" s="142"/>
      <c r="AL223" s="142"/>
      <c r="AM223" s="142"/>
      <c r="AN223" s="142"/>
      <c r="AO223" s="72" t="s">
        <v>639</v>
      </c>
      <c r="AP223" s="73" t="s">
        <v>640</v>
      </c>
      <c r="AQ223" s="73" t="s">
        <v>662</v>
      </c>
      <c r="AR223" s="73" t="s">
        <v>663</v>
      </c>
      <c r="AS223" s="70"/>
      <c r="AT223" s="70"/>
      <c r="AU223" s="70"/>
      <c r="AV223" s="70"/>
      <c r="AW223" s="79"/>
      <c r="AX223" s="79"/>
      <c r="AY223" s="79"/>
      <c r="AZ223" s="79"/>
      <c r="BA223" s="70"/>
      <c r="BB223" s="70"/>
      <c r="BC223" s="70"/>
      <c r="BD223" s="70"/>
      <c r="BE223" s="100" t="s">
        <v>677</v>
      </c>
      <c r="BF223" s="100" t="s">
        <v>606</v>
      </c>
      <c r="BG223" s="101">
        <v>14</v>
      </c>
      <c r="BH223" s="100" t="s">
        <v>607</v>
      </c>
    </row>
    <row r="224" spans="1:60" ht="36" customHeight="1">
      <c r="A224" s="136">
        <v>111001046485</v>
      </c>
      <c r="B224" s="137" t="s">
        <v>315</v>
      </c>
      <c r="C224" s="138" t="s">
        <v>81</v>
      </c>
      <c r="D224" s="139" t="s">
        <v>182</v>
      </c>
      <c r="I224" s="64" t="s">
        <v>622</v>
      </c>
      <c r="J224" s="104" t="s">
        <v>623</v>
      </c>
      <c r="K224" s="104" t="s">
        <v>624</v>
      </c>
      <c r="L224" s="104" t="s">
        <v>625</v>
      </c>
      <c r="M224" s="89"/>
      <c r="N224" s="89"/>
      <c r="O224" s="89"/>
      <c r="P224" s="89"/>
      <c r="Q224" s="78"/>
      <c r="R224" s="78"/>
      <c r="S224" s="78"/>
      <c r="T224" s="79"/>
      <c r="U224" s="66" t="s">
        <v>596</v>
      </c>
      <c r="V224" s="66" t="s">
        <v>597</v>
      </c>
      <c r="W224" s="66" t="s">
        <v>598</v>
      </c>
      <c r="X224" s="66" t="s">
        <v>599</v>
      </c>
      <c r="Y224" s="68"/>
      <c r="Z224" s="68"/>
      <c r="AA224" s="68"/>
      <c r="AB224" s="68"/>
      <c r="AC224" s="74"/>
      <c r="AD224" s="74"/>
      <c r="AE224" s="74"/>
      <c r="AF224" s="74"/>
      <c r="AG224" s="65" t="s">
        <v>618</v>
      </c>
      <c r="AH224" s="65" t="s">
        <v>619</v>
      </c>
      <c r="AI224" s="150" t="s">
        <v>810</v>
      </c>
      <c r="AJ224" s="102" t="s">
        <v>621</v>
      </c>
      <c r="AK224" s="142"/>
      <c r="AL224" s="142"/>
      <c r="AM224" s="142"/>
      <c r="AN224" s="142"/>
      <c r="AO224" s="68"/>
      <c r="AP224" s="151"/>
      <c r="AQ224" s="151"/>
      <c r="AR224" s="68"/>
      <c r="AS224" s="70"/>
      <c r="AT224" s="70"/>
      <c r="AU224" s="70"/>
      <c r="AV224" s="70"/>
      <c r="AW224" s="79"/>
      <c r="AX224" s="78"/>
      <c r="AY224" s="78"/>
      <c r="AZ224" s="78"/>
      <c r="BA224" s="70"/>
      <c r="BB224" s="70"/>
      <c r="BC224" s="70"/>
      <c r="BD224" s="70"/>
      <c r="BE224" s="100" t="s">
        <v>677</v>
      </c>
      <c r="BF224" s="100" t="s">
        <v>606</v>
      </c>
      <c r="BG224" s="101">
        <v>1</v>
      </c>
      <c r="BH224" s="100" t="s">
        <v>607</v>
      </c>
    </row>
    <row r="225" spans="1:60" ht="36" customHeight="1">
      <c r="A225" s="136">
        <v>211850000868</v>
      </c>
      <c r="B225" s="137" t="s">
        <v>478</v>
      </c>
      <c r="C225" s="138"/>
      <c r="D225" s="139" t="s">
        <v>182</v>
      </c>
      <c r="I225" s="74"/>
      <c r="J225" s="74"/>
      <c r="K225" s="74"/>
      <c r="L225" s="74"/>
      <c r="M225" s="89"/>
      <c r="N225" s="89"/>
      <c r="O225" s="89"/>
      <c r="P225" s="89"/>
      <c r="Q225" s="78"/>
      <c r="R225" s="78"/>
      <c r="S225" s="78"/>
      <c r="T225" s="79"/>
      <c r="U225" s="66"/>
      <c r="V225" s="66"/>
      <c r="W225" s="66"/>
      <c r="X225" s="66"/>
      <c r="Y225" s="68"/>
      <c r="Z225" s="68"/>
      <c r="AA225" s="68"/>
      <c r="AB225" s="68"/>
      <c r="AC225" s="74"/>
      <c r="AD225" s="74"/>
      <c r="AE225" s="74"/>
      <c r="AF225" s="74"/>
      <c r="AG225" s="65" t="s">
        <v>618</v>
      </c>
      <c r="AH225" s="65" t="s">
        <v>619</v>
      </c>
      <c r="AI225" s="150" t="s">
        <v>806</v>
      </c>
      <c r="AJ225" s="102" t="s">
        <v>621</v>
      </c>
      <c r="AK225" s="142"/>
      <c r="AL225" s="142"/>
      <c r="AM225" s="142"/>
      <c r="AN225" s="142"/>
      <c r="AO225" s="68"/>
      <c r="AP225" s="151"/>
      <c r="AQ225" s="151"/>
      <c r="AR225" s="151"/>
      <c r="AS225" s="70"/>
      <c r="AT225" s="70"/>
      <c r="AU225" s="70"/>
      <c r="AV225" s="70"/>
      <c r="AW225" s="79"/>
      <c r="AX225" s="79"/>
      <c r="AY225" s="79"/>
      <c r="AZ225" s="160"/>
      <c r="BA225" s="162"/>
      <c r="BB225" s="162"/>
      <c r="BC225" s="162"/>
      <c r="BD225" s="70"/>
      <c r="BE225" s="100" t="s">
        <v>677</v>
      </c>
      <c r="BF225" s="100" t="s">
        <v>606</v>
      </c>
      <c r="BG225" s="172">
        <v>1</v>
      </c>
      <c r="BH225" s="100" t="s">
        <v>607</v>
      </c>
    </row>
    <row r="226" spans="1:60" ht="36" customHeight="1">
      <c r="A226" s="136">
        <v>211850000736</v>
      </c>
      <c r="B226" s="137" t="s">
        <v>475</v>
      </c>
      <c r="C226" s="138"/>
      <c r="D226" s="139" t="s">
        <v>182</v>
      </c>
      <c r="I226" s="74"/>
      <c r="J226" s="74"/>
      <c r="K226" s="74"/>
      <c r="L226" s="74"/>
      <c r="M226" s="89"/>
      <c r="N226" s="89"/>
      <c r="O226" s="89"/>
      <c r="P226" s="89"/>
      <c r="Q226" s="78"/>
      <c r="R226" s="78"/>
      <c r="S226" s="78"/>
      <c r="T226" s="79"/>
      <c r="U226" s="66"/>
      <c r="V226" s="66"/>
      <c r="W226" s="66"/>
      <c r="X226" s="66"/>
      <c r="Y226" s="68"/>
      <c r="Z226" s="68"/>
      <c r="AA226" s="68"/>
      <c r="AB226" s="68"/>
      <c r="AC226" s="74"/>
      <c r="AD226" s="74"/>
      <c r="AE226" s="74"/>
      <c r="AF226" s="74"/>
      <c r="AG226" s="65" t="s">
        <v>618</v>
      </c>
      <c r="AH226" s="65" t="s">
        <v>619</v>
      </c>
      <c r="AI226" s="150" t="s">
        <v>806</v>
      </c>
      <c r="AJ226" s="102" t="s">
        <v>621</v>
      </c>
      <c r="AK226" s="142"/>
      <c r="AL226" s="142"/>
      <c r="AM226" s="142"/>
      <c r="AN226" s="142"/>
      <c r="AO226" s="68"/>
      <c r="AP226" s="68"/>
      <c r="AQ226" s="68"/>
      <c r="AR226" s="68"/>
      <c r="AS226" s="70"/>
      <c r="AT226" s="70"/>
      <c r="AU226" s="70"/>
      <c r="AV226" s="70"/>
      <c r="AW226" s="79"/>
      <c r="AX226" s="79"/>
      <c r="AY226" s="79"/>
      <c r="AZ226" s="79"/>
      <c r="BA226" s="70"/>
      <c r="BB226" s="70"/>
      <c r="BC226" s="70"/>
      <c r="BD226" s="70"/>
      <c r="BE226" s="100" t="s">
        <v>677</v>
      </c>
      <c r="BF226" s="100" t="s">
        <v>606</v>
      </c>
      <c r="BG226" s="101">
        <v>1</v>
      </c>
      <c r="BH226" s="100" t="s">
        <v>607</v>
      </c>
    </row>
    <row r="227" spans="1:60" ht="36" customHeight="1">
      <c r="A227" s="136">
        <v>111001014958</v>
      </c>
      <c r="B227" s="137" t="s">
        <v>206</v>
      </c>
      <c r="C227" s="138" t="s">
        <v>81</v>
      </c>
      <c r="D227" s="139" t="s">
        <v>130</v>
      </c>
      <c r="I227" s="64" t="s">
        <v>622</v>
      </c>
      <c r="J227" s="64" t="s">
        <v>623</v>
      </c>
      <c r="K227" s="64" t="s">
        <v>624</v>
      </c>
      <c r="L227" s="64" t="s">
        <v>625</v>
      </c>
      <c r="M227" s="89"/>
      <c r="N227" s="89"/>
      <c r="O227" s="89"/>
      <c r="P227" s="89"/>
      <c r="Q227" s="78"/>
      <c r="R227" s="78"/>
      <c r="S227" s="78"/>
      <c r="T227" s="79"/>
      <c r="U227" s="66" t="s">
        <v>596</v>
      </c>
      <c r="V227" s="66" t="s">
        <v>597</v>
      </c>
      <c r="W227" s="66" t="s">
        <v>598</v>
      </c>
      <c r="X227" s="66" t="s">
        <v>599</v>
      </c>
      <c r="Y227" s="68"/>
      <c r="Z227" s="68"/>
      <c r="AA227" s="68"/>
      <c r="AB227" s="68"/>
      <c r="AC227" s="74"/>
      <c r="AD227" s="74"/>
      <c r="AE227" s="74"/>
      <c r="AF227" s="74"/>
      <c r="AG227" s="79"/>
      <c r="AH227" s="79"/>
      <c r="AI227" s="146" t="s">
        <v>600</v>
      </c>
      <c r="AJ227" s="103" t="s">
        <v>600</v>
      </c>
      <c r="AK227" s="142"/>
      <c r="AL227" s="142"/>
      <c r="AM227" s="142"/>
      <c r="AN227" s="142"/>
      <c r="AO227" s="68"/>
      <c r="AP227" s="68"/>
      <c r="AQ227" s="68"/>
      <c r="AR227" s="68"/>
      <c r="AS227" s="70"/>
      <c r="AT227" s="70"/>
      <c r="AU227" s="70"/>
      <c r="AV227" s="70"/>
      <c r="AW227" s="76" t="s">
        <v>641</v>
      </c>
      <c r="AX227" s="76" t="s">
        <v>784</v>
      </c>
      <c r="AY227" s="76">
        <v>6</v>
      </c>
      <c r="AZ227" s="76" t="s">
        <v>643</v>
      </c>
      <c r="BA227" s="70"/>
      <c r="BB227" s="70"/>
      <c r="BC227" s="70"/>
      <c r="BD227" s="70"/>
      <c r="BE227" s="100" t="s">
        <v>677</v>
      </c>
      <c r="BF227" s="100" t="s">
        <v>606</v>
      </c>
      <c r="BG227" s="101">
        <v>4</v>
      </c>
      <c r="BH227" s="100" t="s">
        <v>607</v>
      </c>
    </row>
    <row r="228" spans="1:60" ht="36" customHeight="1">
      <c r="A228" s="136">
        <v>111001079154</v>
      </c>
      <c r="B228" s="137" t="s">
        <v>341</v>
      </c>
      <c r="C228" s="138" t="s">
        <v>81</v>
      </c>
      <c r="D228" s="139" t="s">
        <v>82</v>
      </c>
      <c r="I228" s="89"/>
      <c r="J228" s="89"/>
      <c r="K228" s="89"/>
      <c r="L228" s="89"/>
      <c r="M228" s="89"/>
      <c r="N228" s="89"/>
      <c r="O228" s="89"/>
      <c r="P228" s="89"/>
      <c r="Q228" s="78"/>
      <c r="R228" s="78"/>
      <c r="S228" s="78"/>
      <c r="T228" s="79"/>
      <c r="U228" s="66" t="s">
        <v>596</v>
      </c>
      <c r="V228" s="66" t="s">
        <v>597</v>
      </c>
      <c r="W228" s="66" t="s">
        <v>598</v>
      </c>
      <c r="X228" s="66" t="s">
        <v>599</v>
      </c>
      <c r="Y228" s="68"/>
      <c r="Z228" s="68"/>
      <c r="AA228" s="68"/>
      <c r="AB228" s="68"/>
      <c r="AC228" s="88" t="s">
        <v>658</v>
      </c>
      <c r="AD228" s="92" t="s">
        <v>659</v>
      </c>
      <c r="AE228" s="91" t="s">
        <v>911</v>
      </c>
      <c r="AF228" s="89" t="s">
        <v>661</v>
      </c>
      <c r="AG228" s="65" t="s">
        <v>618</v>
      </c>
      <c r="AH228" s="65" t="s">
        <v>619</v>
      </c>
      <c r="AI228" s="150" t="s">
        <v>810</v>
      </c>
      <c r="AJ228" s="102" t="s">
        <v>621</v>
      </c>
      <c r="AK228" s="142"/>
      <c r="AL228" s="142"/>
      <c r="AM228" s="142"/>
      <c r="AN228" s="142"/>
      <c r="AO228" s="72" t="s">
        <v>639</v>
      </c>
      <c r="AP228" s="73" t="s">
        <v>640</v>
      </c>
      <c r="AQ228" s="73" t="s">
        <v>662</v>
      </c>
      <c r="AR228" s="73" t="s">
        <v>663</v>
      </c>
      <c r="AS228" s="70"/>
      <c r="AT228" s="70"/>
      <c r="AU228" s="70"/>
      <c r="AV228" s="70"/>
      <c r="AW228" s="79"/>
      <c r="AX228" s="79"/>
      <c r="AY228" s="79"/>
      <c r="AZ228" s="79"/>
      <c r="BA228" s="70"/>
      <c r="BB228" s="70"/>
      <c r="BC228" s="70"/>
      <c r="BD228" s="70"/>
      <c r="BE228" s="100" t="s">
        <v>605</v>
      </c>
      <c r="BF228" s="100" t="s">
        <v>606</v>
      </c>
      <c r="BG228" s="101">
        <v>1</v>
      </c>
      <c r="BH228" s="100" t="s">
        <v>607</v>
      </c>
    </row>
    <row r="229" spans="1:60" ht="36" customHeight="1">
      <c r="A229" s="136">
        <v>211850000043</v>
      </c>
      <c r="B229" s="137" t="s">
        <v>470</v>
      </c>
      <c r="C229" s="138"/>
      <c r="D229" s="139" t="s">
        <v>182</v>
      </c>
      <c r="I229" s="64" t="s">
        <v>622</v>
      </c>
      <c r="J229" s="64" t="s">
        <v>623</v>
      </c>
      <c r="K229" s="64" t="s">
        <v>624</v>
      </c>
      <c r="L229" s="64" t="s">
        <v>625</v>
      </c>
      <c r="M229" s="89"/>
      <c r="N229" s="89"/>
      <c r="O229" s="89"/>
      <c r="P229" s="89"/>
      <c r="Q229" s="78"/>
      <c r="R229" s="78"/>
      <c r="S229" s="78"/>
      <c r="T229" s="79"/>
      <c r="U229" s="66"/>
      <c r="V229" s="66"/>
      <c r="W229" s="66"/>
      <c r="X229" s="66"/>
      <c r="Y229" s="68"/>
      <c r="Z229" s="68"/>
      <c r="AA229" s="68"/>
      <c r="AB229" s="68"/>
      <c r="AC229" s="74"/>
      <c r="AD229" s="74"/>
      <c r="AE229" s="74"/>
      <c r="AF229" s="74"/>
      <c r="AG229" s="65" t="s">
        <v>618</v>
      </c>
      <c r="AH229" s="65" t="s">
        <v>619</v>
      </c>
      <c r="AI229" s="150" t="s">
        <v>783</v>
      </c>
      <c r="AJ229" s="102" t="s">
        <v>621</v>
      </c>
      <c r="AK229" s="142"/>
      <c r="AL229" s="168"/>
      <c r="AM229" s="142"/>
      <c r="AN229" s="163"/>
      <c r="AO229" s="68"/>
      <c r="AP229" s="68"/>
      <c r="AQ229" s="68"/>
      <c r="AR229" s="68"/>
      <c r="AS229" s="70"/>
      <c r="AT229" s="70"/>
      <c r="AU229" s="70"/>
      <c r="AV229" s="70"/>
      <c r="AW229" s="79"/>
      <c r="AX229" s="79"/>
      <c r="AY229" s="79"/>
      <c r="AZ229" s="160"/>
      <c r="BA229" s="162"/>
      <c r="BB229" s="162"/>
      <c r="BC229" s="162"/>
      <c r="BD229" s="70"/>
      <c r="BE229" s="100" t="s">
        <v>677</v>
      </c>
      <c r="BF229" s="100" t="s">
        <v>606</v>
      </c>
      <c r="BG229" s="172">
        <v>1</v>
      </c>
      <c r="BH229" s="100" t="s">
        <v>607</v>
      </c>
    </row>
    <row r="230" spans="1:60" ht="36" customHeight="1">
      <c r="A230" s="136">
        <v>111001086762</v>
      </c>
      <c r="B230" s="137" t="s">
        <v>352</v>
      </c>
      <c r="C230" s="138" t="s">
        <v>77</v>
      </c>
      <c r="D230" s="139" t="s">
        <v>197</v>
      </c>
      <c r="E230" s="75" t="s">
        <v>735</v>
      </c>
      <c r="F230" s="75" t="s">
        <v>736</v>
      </c>
      <c r="G230" s="75" t="s">
        <v>912</v>
      </c>
      <c r="H230" s="61" t="s">
        <v>738</v>
      </c>
      <c r="I230" s="64" t="s">
        <v>622</v>
      </c>
      <c r="J230" s="104" t="s">
        <v>623</v>
      </c>
      <c r="K230" s="104" t="s">
        <v>624</v>
      </c>
      <c r="L230" s="104" t="s">
        <v>625</v>
      </c>
      <c r="M230" s="89"/>
      <c r="N230" s="89"/>
      <c r="O230" s="89"/>
      <c r="P230" s="89"/>
      <c r="Q230" s="78"/>
      <c r="R230" s="78"/>
      <c r="S230" s="78"/>
      <c r="T230" s="79"/>
      <c r="U230" s="66"/>
      <c r="V230" s="66"/>
      <c r="W230" s="66"/>
      <c r="X230" s="66"/>
      <c r="Y230" s="68"/>
      <c r="Z230" s="68"/>
      <c r="AA230" s="68"/>
      <c r="AB230" s="68"/>
      <c r="AC230" s="88" t="s">
        <v>697</v>
      </c>
      <c r="AD230" s="74" t="s">
        <v>659</v>
      </c>
      <c r="AE230" s="74" t="s">
        <v>913</v>
      </c>
      <c r="AF230" s="74" t="s">
        <v>740</v>
      </c>
      <c r="AG230" s="65" t="s">
        <v>618</v>
      </c>
      <c r="AH230" s="65" t="s">
        <v>619</v>
      </c>
      <c r="AI230" s="150" t="s">
        <v>790</v>
      </c>
      <c r="AJ230" s="102" t="s">
        <v>621</v>
      </c>
      <c r="AK230" s="142"/>
      <c r="AL230" s="142"/>
      <c r="AM230" s="142"/>
      <c r="AN230" s="142"/>
      <c r="AO230" s="72" t="s">
        <v>631</v>
      </c>
      <c r="AP230" s="73" t="s">
        <v>632</v>
      </c>
      <c r="AQ230" s="73" t="s">
        <v>672</v>
      </c>
      <c r="AR230" s="73" t="s">
        <v>634</v>
      </c>
      <c r="AS230" s="70"/>
      <c r="AT230" s="70"/>
      <c r="AU230" s="70"/>
      <c r="AV230" s="70"/>
      <c r="AW230" s="79"/>
      <c r="AX230" s="79"/>
      <c r="AY230" s="79"/>
      <c r="AZ230" s="79"/>
      <c r="BA230" s="70"/>
      <c r="BB230" s="70"/>
      <c r="BC230" s="70"/>
      <c r="BD230" s="70"/>
      <c r="BE230" s="100" t="s">
        <v>677</v>
      </c>
      <c r="BF230" s="100" t="s">
        <v>606</v>
      </c>
      <c r="BG230" s="101">
        <v>1</v>
      </c>
      <c r="BH230" s="100" t="s">
        <v>607</v>
      </c>
    </row>
    <row r="231" spans="1:60" ht="36" customHeight="1">
      <c r="A231" s="136">
        <v>111102000958</v>
      </c>
      <c r="B231" s="137" t="s">
        <v>430</v>
      </c>
      <c r="C231" s="138" t="s">
        <v>81</v>
      </c>
      <c r="D231" s="139" t="s">
        <v>106</v>
      </c>
      <c r="I231" s="64" t="s">
        <v>622</v>
      </c>
      <c r="J231" s="64" t="s">
        <v>623</v>
      </c>
      <c r="K231" s="64" t="s">
        <v>624</v>
      </c>
      <c r="L231" s="64" t="s">
        <v>625</v>
      </c>
      <c r="M231" s="89"/>
      <c r="N231" s="89"/>
      <c r="O231" s="89"/>
      <c r="P231" s="89"/>
      <c r="Q231" s="78"/>
      <c r="R231" s="78"/>
      <c r="S231" s="78"/>
      <c r="T231" s="79"/>
      <c r="U231" s="66"/>
      <c r="V231" s="66"/>
      <c r="W231" s="66"/>
      <c r="X231" s="66"/>
      <c r="Y231" s="68"/>
      <c r="Z231" s="68"/>
      <c r="AA231" s="68"/>
      <c r="AB231" s="68"/>
      <c r="AC231" s="74"/>
      <c r="AD231" s="74"/>
      <c r="AE231" s="74"/>
      <c r="AF231" s="74"/>
      <c r="AG231" s="65" t="s">
        <v>618</v>
      </c>
      <c r="AH231" s="65" t="s">
        <v>619</v>
      </c>
      <c r="AI231" s="150" t="s">
        <v>720</v>
      </c>
      <c r="AJ231" s="102" t="s">
        <v>621</v>
      </c>
      <c r="AK231" s="97" t="s">
        <v>627</v>
      </c>
      <c r="AL231" s="97" t="s">
        <v>628</v>
      </c>
      <c r="AM231" s="97" t="s">
        <v>629</v>
      </c>
      <c r="AN231" s="97" t="s">
        <v>630</v>
      </c>
      <c r="AO231" s="72" t="s">
        <v>639</v>
      </c>
      <c r="AP231" s="73" t="s">
        <v>640</v>
      </c>
      <c r="AQ231" s="73" t="s">
        <v>662</v>
      </c>
      <c r="AR231" s="73" t="s">
        <v>663</v>
      </c>
      <c r="AS231" s="70"/>
      <c r="AT231" s="70"/>
      <c r="AU231" s="70"/>
      <c r="AV231" s="70"/>
      <c r="AW231" s="79"/>
      <c r="AX231" s="79"/>
      <c r="AY231" s="79"/>
      <c r="AZ231" s="79"/>
      <c r="BA231" s="70"/>
      <c r="BB231" s="70"/>
      <c r="BC231" s="70"/>
      <c r="BD231" s="70"/>
      <c r="BE231" s="100" t="s">
        <v>605</v>
      </c>
      <c r="BF231" s="100" t="s">
        <v>606</v>
      </c>
      <c r="BG231" s="101">
        <v>2</v>
      </c>
      <c r="BH231" s="100" t="s">
        <v>607</v>
      </c>
    </row>
    <row r="232" spans="1:60" ht="36" customHeight="1">
      <c r="A232" s="136">
        <v>111001077917</v>
      </c>
      <c r="B232" s="137" t="s">
        <v>338</v>
      </c>
      <c r="C232" s="138" t="s">
        <v>81</v>
      </c>
      <c r="D232" s="139" t="s">
        <v>182</v>
      </c>
      <c r="I232" s="64" t="s">
        <v>622</v>
      </c>
      <c r="J232" s="104" t="s">
        <v>623</v>
      </c>
      <c r="K232" s="104" t="s">
        <v>624</v>
      </c>
      <c r="L232" s="104" t="s">
        <v>625</v>
      </c>
      <c r="M232" s="89"/>
      <c r="N232" s="89"/>
      <c r="O232" s="89"/>
      <c r="P232" s="89"/>
      <c r="Q232" s="78"/>
      <c r="R232" s="78"/>
      <c r="S232" s="78"/>
      <c r="T232" s="79"/>
      <c r="U232" s="66"/>
      <c r="V232" s="66"/>
      <c r="W232" s="66"/>
      <c r="X232" s="66"/>
      <c r="Y232" s="68"/>
      <c r="Z232" s="68"/>
      <c r="AA232" s="68"/>
      <c r="AB232" s="68"/>
      <c r="AC232" s="74"/>
      <c r="AD232" s="74"/>
      <c r="AE232" s="74"/>
      <c r="AF232" s="74"/>
      <c r="AG232" s="65" t="s">
        <v>618</v>
      </c>
      <c r="AH232" s="65" t="s">
        <v>619</v>
      </c>
      <c r="AI232" s="150" t="s">
        <v>776</v>
      </c>
      <c r="AJ232" s="102" t="s">
        <v>621</v>
      </c>
      <c r="AK232" s="142"/>
      <c r="AL232" s="163"/>
      <c r="AM232" s="163"/>
      <c r="AN232" s="163"/>
      <c r="AO232" s="86" t="s">
        <v>645</v>
      </c>
      <c r="AP232" s="86" t="s">
        <v>646</v>
      </c>
      <c r="AQ232" s="86" t="s">
        <v>654</v>
      </c>
      <c r="AR232" s="86" t="s">
        <v>604</v>
      </c>
      <c r="AS232" s="70"/>
      <c r="AT232" s="70"/>
      <c r="AU232" s="70"/>
      <c r="AV232" s="70"/>
      <c r="AW232" s="79"/>
      <c r="AX232" s="79"/>
      <c r="AY232" s="79"/>
      <c r="AZ232" s="79"/>
      <c r="BA232" s="70"/>
      <c r="BB232" s="70"/>
      <c r="BC232" s="70"/>
      <c r="BD232" s="70"/>
      <c r="BE232" s="100" t="s">
        <v>677</v>
      </c>
      <c r="BF232" s="100" t="s">
        <v>606</v>
      </c>
      <c r="BG232" s="101">
        <v>2</v>
      </c>
      <c r="BH232" s="100" t="s">
        <v>607</v>
      </c>
    </row>
    <row r="233" spans="1:60" ht="36" customHeight="1">
      <c r="A233" s="136">
        <v>111001086631</v>
      </c>
      <c r="B233" s="137" t="s">
        <v>346</v>
      </c>
      <c r="C233" s="138" t="s">
        <v>81</v>
      </c>
      <c r="D233" s="139" t="s">
        <v>117</v>
      </c>
      <c r="I233" s="89"/>
      <c r="J233" s="89"/>
      <c r="K233" s="89"/>
      <c r="L233" s="89"/>
      <c r="M233" s="89"/>
      <c r="N233" s="89"/>
      <c r="O233" s="89"/>
      <c r="P233" s="89"/>
      <c r="Q233" s="78" t="s">
        <v>650</v>
      </c>
      <c r="R233" s="80" t="s">
        <v>651</v>
      </c>
      <c r="S233" s="78" t="s">
        <v>914</v>
      </c>
      <c r="T233" s="79" t="s">
        <v>617</v>
      </c>
      <c r="U233" s="66"/>
      <c r="V233" s="66"/>
      <c r="W233" s="66"/>
      <c r="X233" s="66"/>
      <c r="Y233" s="68"/>
      <c r="Z233" s="68"/>
      <c r="AA233" s="68"/>
      <c r="AB233" s="68"/>
      <c r="AC233" s="74"/>
      <c r="AD233" s="74"/>
      <c r="AE233" s="74"/>
      <c r="AF233" s="74"/>
      <c r="AG233" s="65" t="s">
        <v>618</v>
      </c>
      <c r="AH233" s="65" t="s">
        <v>619</v>
      </c>
      <c r="AI233" s="150" t="s">
        <v>791</v>
      </c>
      <c r="AJ233" s="102" t="s">
        <v>621</v>
      </c>
      <c r="AK233" s="97" t="s">
        <v>627</v>
      </c>
      <c r="AL233" s="98" t="s">
        <v>628</v>
      </c>
      <c r="AM233" s="98" t="s">
        <v>629</v>
      </c>
      <c r="AN233" s="98" t="s">
        <v>630</v>
      </c>
      <c r="AO233" s="68"/>
      <c r="AP233" s="68"/>
      <c r="AQ233" s="68"/>
      <c r="AR233" s="68"/>
      <c r="AS233" s="70"/>
      <c r="AT233" s="70"/>
      <c r="AU233" s="70"/>
      <c r="AV233" s="70"/>
      <c r="AW233" s="79"/>
      <c r="AX233" s="79"/>
      <c r="AY233" s="79"/>
      <c r="AZ233" s="79"/>
      <c r="BA233" s="70"/>
      <c r="BB233" s="70"/>
      <c r="BC233" s="70"/>
      <c r="BD233" s="70"/>
      <c r="BE233" s="100" t="s">
        <v>673</v>
      </c>
      <c r="BF233" s="100" t="s">
        <v>606</v>
      </c>
      <c r="BG233" s="101">
        <v>3</v>
      </c>
      <c r="BH233" s="100" t="s">
        <v>607</v>
      </c>
    </row>
    <row r="234" spans="1:60" ht="36" customHeight="1">
      <c r="A234" s="136">
        <v>111001086649</v>
      </c>
      <c r="B234" s="137" t="s">
        <v>347</v>
      </c>
      <c r="C234" s="138" t="s">
        <v>71</v>
      </c>
      <c r="D234" s="139" t="s">
        <v>82</v>
      </c>
      <c r="I234" s="89"/>
      <c r="J234" s="89"/>
      <c r="K234" s="89"/>
      <c r="L234" s="89"/>
      <c r="M234" s="104" t="s">
        <v>908</v>
      </c>
      <c r="N234" s="104" t="s">
        <v>609</v>
      </c>
      <c r="O234" s="104">
        <v>3</v>
      </c>
      <c r="P234" s="104">
        <v>7</v>
      </c>
      <c r="Q234" s="78"/>
      <c r="R234" s="78"/>
      <c r="S234" s="78"/>
      <c r="T234" s="79"/>
      <c r="U234" s="66"/>
      <c r="V234" s="66"/>
      <c r="W234" s="66"/>
      <c r="X234" s="66"/>
      <c r="Y234" s="68"/>
      <c r="Z234" s="68"/>
      <c r="AA234" s="68"/>
      <c r="AB234" s="68"/>
      <c r="AC234" s="74"/>
      <c r="AD234" s="74"/>
      <c r="AE234" s="74"/>
      <c r="AF234" s="74"/>
      <c r="AG234" s="79"/>
      <c r="AH234" s="79"/>
      <c r="AI234" s="146" t="s">
        <v>600</v>
      </c>
      <c r="AJ234" s="103" t="s">
        <v>600</v>
      </c>
      <c r="AK234" s="97" t="s">
        <v>627</v>
      </c>
      <c r="AL234" s="98" t="s">
        <v>628</v>
      </c>
      <c r="AM234" s="98" t="s">
        <v>629</v>
      </c>
      <c r="AN234" s="98" t="s">
        <v>630</v>
      </c>
      <c r="AO234" s="72" t="s">
        <v>639</v>
      </c>
      <c r="AP234" s="73" t="s">
        <v>640</v>
      </c>
      <c r="AQ234" s="73" t="s">
        <v>662</v>
      </c>
      <c r="AR234" s="73" t="s">
        <v>663</v>
      </c>
      <c r="AS234" s="70"/>
      <c r="AT234" s="70"/>
      <c r="AU234" s="70"/>
      <c r="AV234" s="70"/>
      <c r="AW234" s="79"/>
      <c r="AX234" s="79"/>
      <c r="AY234" s="79"/>
      <c r="AZ234" s="79"/>
      <c r="BA234" s="70"/>
      <c r="BB234" s="70"/>
      <c r="BC234" s="70"/>
      <c r="BD234" s="70"/>
      <c r="BE234" s="100" t="s">
        <v>605</v>
      </c>
      <c r="BF234" s="100" t="s">
        <v>606</v>
      </c>
      <c r="BG234" s="101">
        <v>7</v>
      </c>
      <c r="BH234" s="100" t="s">
        <v>607</v>
      </c>
    </row>
    <row r="235" spans="1:60" ht="36" customHeight="1">
      <c r="A235" s="136">
        <v>111001086665</v>
      </c>
      <c r="B235" s="143" t="s">
        <v>348</v>
      </c>
      <c r="C235" s="138" t="s">
        <v>77</v>
      </c>
      <c r="D235" s="139" t="s">
        <v>101</v>
      </c>
      <c r="E235" s="75" t="s">
        <v>735</v>
      </c>
      <c r="F235" s="75" t="s">
        <v>736</v>
      </c>
      <c r="G235" s="75" t="s">
        <v>915</v>
      </c>
      <c r="H235" s="61" t="s">
        <v>738</v>
      </c>
      <c r="I235" s="89"/>
      <c r="J235" s="89"/>
      <c r="K235" s="89"/>
      <c r="L235" s="89"/>
      <c r="M235" s="89"/>
      <c r="N235" s="89"/>
      <c r="O235" s="89"/>
      <c r="P235" s="89"/>
      <c r="Q235" s="78"/>
      <c r="R235" s="78"/>
      <c r="S235" s="78"/>
      <c r="T235" s="79"/>
      <c r="U235" s="66"/>
      <c r="V235" s="66"/>
      <c r="W235" s="66"/>
      <c r="X235" s="66"/>
      <c r="Y235" s="68"/>
      <c r="Z235" s="68"/>
      <c r="AA235" s="68"/>
      <c r="AB235" s="68"/>
      <c r="AC235" s="74"/>
      <c r="AD235" s="74"/>
      <c r="AE235" s="74"/>
      <c r="AF235" s="74"/>
      <c r="AG235" s="65" t="s">
        <v>618</v>
      </c>
      <c r="AH235" s="65" t="s">
        <v>619</v>
      </c>
      <c r="AI235" s="150" t="s">
        <v>916</v>
      </c>
      <c r="AJ235" s="102" t="s">
        <v>621</v>
      </c>
      <c r="AK235" s="142"/>
      <c r="AL235" s="142"/>
      <c r="AM235" s="142"/>
      <c r="AN235" s="142"/>
      <c r="AO235" s="68"/>
      <c r="AP235" s="68"/>
      <c r="AQ235" s="68"/>
      <c r="AR235" s="68"/>
      <c r="AS235" s="70"/>
      <c r="AT235" s="70"/>
      <c r="AU235" s="70"/>
      <c r="AV235" s="70"/>
      <c r="AW235" s="79"/>
      <c r="AX235" s="79"/>
      <c r="AY235" s="79"/>
      <c r="AZ235" s="79"/>
      <c r="BA235" s="70"/>
      <c r="BB235" s="70"/>
      <c r="BC235" s="70"/>
      <c r="BD235" s="70"/>
      <c r="BE235" s="100" t="s">
        <v>605</v>
      </c>
      <c r="BF235" s="100" t="s">
        <v>606</v>
      </c>
      <c r="BG235" s="185">
        <v>6</v>
      </c>
      <c r="BH235" s="100" t="s">
        <v>607</v>
      </c>
    </row>
    <row r="236" spans="1:60" ht="36" customHeight="1">
      <c r="A236" s="136">
        <v>111001107743</v>
      </c>
      <c r="B236" s="137" t="s">
        <v>917</v>
      </c>
      <c r="C236" s="138" t="s">
        <v>71</v>
      </c>
      <c r="D236" s="139" t="s">
        <v>86</v>
      </c>
      <c r="I236" s="74"/>
      <c r="J236" s="74"/>
      <c r="K236" s="74"/>
      <c r="L236" s="74"/>
      <c r="M236" s="89"/>
      <c r="N236" s="89"/>
      <c r="O236" s="89"/>
      <c r="P236" s="89"/>
      <c r="Q236" s="78"/>
      <c r="R236" s="78"/>
      <c r="S236" s="78"/>
      <c r="T236" s="79"/>
      <c r="U236" s="66"/>
      <c r="V236" s="66"/>
      <c r="W236" s="66"/>
      <c r="X236" s="66"/>
      <c r="Y236" s="68"/>
      <c r="Z236" s="68"/>
      <c r="AA236" s="68"/>
      <c r="AB236" s="68"/>
      <c r="AC236" s="74"/>
      <c r="AD236" s="74"/>
      <c r="AE236" s="74"/>
      <c r="AF236" s="74"/>
      <c r="AG236" s="79"/>
      <c r="AH236" s="79"/>
      <c r="AI236" s="146" t="s">
        <v>600</v>
      </c>
      <c r="AJ236" s="103" t="s">
        <v>600</v>
      </c>
      <c r="AK236" s="142"/>
      <c r="AL236" s="142"/>
      <c r="AM236" s="142"/>
      <c r="AN236" s="142"/>
      <c r="AO236" s="68"/>
      <c r="AP236" s="151"/>
      <c r="AQ236" s="151"/>
      <c r="AR236" s="68"/>
      <c r="AS236" s="84">
        <v>46238</v>
      </c>
      <c r="AT236" s="85" t="s">
        <v>685</v>
      </c>
      <c r="AU236" s="70">
        <v>1</v>
      </c>
      <c r="AV236" s="85" t="s">
        <v>692</v>
      </c>
      <c r="AW236" s="79"/>
      <c r="AX236" s="79"/>
      <c r="AY236" s="79"/>
      <c r="AZ236" s="79"/>
      <c r="BA236" s="70"/>
      <c r="BB236" s="70"/>
      <c r="BC236" s="70"/>
      <c r="BD236" s="70"/>
      <c r="BE236" s="100" t="s">
        <v>605</v>
      </c>
      <c r="BF236" s="100" t="s">
        <v>606</v>
      </c>
      <c r="BG236" s="101">
        <v>3</v>
      </c>
      <c r="BH236" s="100" t="s">
        <v>607</v>
      </c>
    </row>
    <row r="237" spans="1:60" ht="36" customHeight="1">
      <c r="A237" s="136">
        <v>111001086720</v>
      </c>
      <c r="B237" s="137" t="s">
        <v>350</v>
      </c>
      <c r="C237" s="138" t="s">
        <v>81</v>
      </c>
      <c r="D237" s="139" t="s">
        <v>135</v>
      </c>
      <c r="I237" s="64" t="s">
        <v>622</v>
      </c>
      <c r="J237" s="64" t="s">
        <v>623</v>
      </c>
      <c r="K237" s="64" t="s">
        <v>624</v>
      </c>
      <c r="L237" s="64" t="s">
        <v>625</v>
      </c>
      <c r="M237" s="89"/>
      <c r="N237" s="89"/>
      <c r="O237" s="89"/>
      <c r="P237" s="89"/>
      <c r="Q237" s="78"/>
      <c r="R237" s="78"/>
      <c r="S237" s="78"/>
      <c r="T237" s="79"/>
      <c r="U237" s="66"/>
      <c r="V237" s="66"/>
      <c r="W237" s="66"/>
      <c r="X237" s="66"/>
      <c r="Y237" s="68"/>
      <c r="Z237" s="68"/>
      <c r="AA237" s="68"/>
      <c r="AB237" s="68"/>
      <c r="AC237" s="74"/>
      <c r="AD237" s="74"/>
      <c r="AE237" s="74"/>
      <c r="AF237" s="74"/>
      <c r="AG237" s="65" t="s">
        <v>618</v>
      </c>
      <c r="AH237" s="65" t="s">
        <v>619</v>
      </c>
      <c r="AI237" s="150" t="s">
        <v>776</v>
      </c>
      <c r="AJ237" s="102" t="s">
        <v>621</v>
      </c>
      <c r="AK237" s="97" t="s">
        <v>627</v>
      </c>
      <c r="AL237" s="99" t="s">
        <v>628</v>
      </c>
      <c r="AM237" s="97" t="s">
        <v>629</v>
      </c>
      <c r="AN237" s="98" t="s">
        <v>630</v>
      </c>
      <c r="AO237" s="170" t="s">
        <v>639</v>
      </c>
      <c r="AP237" s="161" t="s">
        <v>640</v>
      </c>
      <c r="AQ237" s="161" t="s">
        <v>598</v>
      </c>
      <c r="AR237" s="161" t="s">
        <v>634</v>
      </c>
      <c r="AS237" s="70"/>
      <c r="AT237" s="70"/>
      <c r="AU237" s="70"/>
      <c r="AV237" s="70"/>
      <c r="AW237" s="79"/>
      <c r="AX237" s="79"/>
      <c r="AY237" s="79"/>
      <c r="AZ237" s="79"/>
      <c r="BA237" s="70"/>
      <c r="BB237" s="70"/>
      <c r="BC237" s="70"/>
      <c r="BD237" s="70"/>
      <c r="BE237" s="100" t="s">
        <v>677</v>
      </c>
      <c r="BF237" s="100" t="s">
        <v>606</v>
      </c>
      <c r="BG237" s="101">
        <v>2</v>
      </c>
      <c r="BH237" s="100" t="s">
        <v>607</v>
      </c>
    </row>
    <row r="238" spans="1:60" ht="36" customHeight="1">
      <c r="A238" s="136">
        <v>111001107867</v>
      </c>
      <c r="B238" s="137" t="s">
        <v>401</v>
      </c>
      <c r="C238" s="138" t="s">
        <v>81</v>
      </c>
      <c r="D238" s="139" t="s">
        <v>106</v>
      </c>
      <c r="I238" s="74"/>
      <c r="J238" s="74"/>
      <c r="K238" s="74"/>
      <c r="L238" s="74"/>
      <c r="M238" s="89"/>
      <c r="N238" s="89"/>
      <c r="O238" s="89"/>
      <c r="P238" s="89"/>
      <c r="Q238" s="78" t="s">
        <v>596</v>
      </c>
      <c r="R238" s="80" t="s">
        <v>615</v>
      </c>
      <c r="S238" s="78" t="s">
        <v>720</v>
      </c>
      <c r="T238" s="79" t="s">
        <v>617</v>
      </c>
      <c r="U238" s="66"/>
      <c r="V238" s="66"/>
      <c r="W238" s="66"/>
      <c r="X238" s="66"/>
      <c r="Y238" s="68" t="s">
        <v>678</v>
      </c>
      <c r="Z238" s="68" t="s">
        <v>679</v>
      </c>
      <c r="AA238" s="68" t="s">
        <v>680</v>
      </c>
      <c r="AB238" s="68" t="s">
        <v>681</v>
      </c>
      <c r="AC238" s="74"/>
      <c r="AD238" s="92"/>
      <c r="AE238" s="91"/>
      <c r="AF238" s="89"/>
      <c r="AG238" s="65" t="s">
        <v>618</v>
      </c>
      <c r="AH238" s="65" t="s">
        <v>619</v>
      </c>
      <c r="AI238" s="150" t="s">
        <v>768</v>
      </c>
      <c r="AJ238" s="102" t="s">
        <v>621</v>
      </c>
      <c r="AK238" s="142"/>
      <c r="AL238" s="142"/>
      <c r="AM238" s="142"/>
      <c r="AN238" s="142"/>
      <c r="AO238" s="68"/>
      <c r="AP238" s="68"/>
      <c r="AQ238" s="68"/>
      <c r="AR238" s="68"/>
      <c r="AS238" s="70"/>
      <c r="AT238" s="70"/>
      <c r="AU238" s="70"/>
      <c r="AV238" s="70"/>
      <c r="AW238" s="79"/>
      <c r="AX238" s="79"/>
      <c r="AY238" s="79"/>
      <c r="AZ238" s="79"/>
      <c r="BA238" s="70"/>
      <c r="BB238" s="70"/>
      <c r="BC238" s="70"/>
      <c r="BD238" s="70"/>
      <c r="BE238" s="100" t="s">
        <v>605</v>
      </c>
      <c r="BF238" s="100" t="s">
        <v>606</v>
      </c>
      <c r="BG238" s="101">
        <v>2</v>
      </c>
      <c r="BH238" s="100" t="s">
        <v>607</v>
      </c>
    </row>
    <row r="239" spans="1:60" ht="36" customHeight="1">
      <c r="A239" s="136">
        <v>111001098973</v>
      </c>
      <c r="B239" s="143" t="s">
        <v>368</v>
      </c>
      <c r="C239" s="138" t="s">
        <v>81</v>
      </c>
      <c r="D239" s="139" t="s">
        <v>197</v>
      </c>
      <c r="I239" s="64" t="s">
        <v>622</v>
      </c>
      <c r="J239" s="64" t="s">
        <v>623</v>
      </c>
      <c r="K239" s="64" t="s">
        <v>624</v>
      </c>
      <c r="L239" s="64" t="s">
        <v>625</v>
      </c>
      <c r="M239" s="89"/>
      <c r="N239" s="89"/>
      <c r="O239" s="89"/>
      <c r="P239" s="89"/>
      <c r="Q239" s="78" t="s">
        <v>650</v>
      </c>
      <c r="R239" s="80" t="s">
        <v>651</v>
      </c>
      <c r="S239" s="78" t="s">
        <v>918</v>
      </c>
      <c r="T239" s="79" t="s">
        <v>617</v>
      </c>
      <c r="U239" s="66"/>
      <c r="V239" s="66"/>
      <c r="W239" s="66"/>
      <c r="X239" s="66"/>
      <c r="Y239" s="68"/>
      <c r="Z239" s="68"/>
      <c r="AA239" s="68"/>
      <c r="AB239" s="68"/>
      <c r="AC239" s="88" t="s">
        <v>697</v>
      </c>
      <c r="AD239" s="92" t="s">
        <v>659</v>
      </c>
      <c r="AE239" s="91" t="s">
        <v>913</v>
      </c>
      <c r="AF239" s="89" t="s">
        <v>722</v>
      </c>
      <c r="AG239" s="65" t="s">
        <v>618</v>
      </c>
      <c r="AH239" s="65" t="s">
        <v>619</v>
      </c>
      <c r="AI239" s="150" t="s">
        <v>626</v>
      </c>
      <c r="AJ239" s="102" t="s">
        <v>621</v>
      </c>
      <c r="AK239" s="142"/>
      <c r="AL239" s="142"/>
      <c r="AM239" s="142"/>
      <c r="AN239" s="142"/>
      <c r="AO239" s="68"/>
      <c r="AP239" s="151"/>
      <c r="AQ239" s="151"/>
      <c r="AR239" s="151"/>
      <c r="AS239" s="70"/>
      <c r="AT239" s="70"/>
      <c r="AU239" s="70"/>
      <c r="AV239" s="70"/>
      <c r="AW239" s="79"/>
      <c r="AX239" s="79"/>
      <c r="AY239" s="79"/>
      <c r="AZ239" s="79"/>
      <c r="BA239" s="70"/>
      <c r="BB239" s="70"/>
      <c r="BC239" s="70"/>
      <c r="BD239" s="70"/>
      <c r="BE239" s="100" t="s">
        <v>677</v>
      </c>
      <c r="BF239" s="100" t="s">
        <v>606</v>
      </c>
      <c r="BG239" s="101">
        <v>1</v>
      </c>
      <c r="BH239" s="100" t="s">
        <v>607</v>
      </c>
    </row>
    <row r="240" spans="1:60" ht="36" customHeight="1">
      <c r="A240" s="136">
        <v>111001086771</v>
      </c>
      <c r="B240" s="137" t="s">
        <v>353</v>
      </c>
      <c r="C240" s="138" t="s">
        <v>81</v>
      </c>
      <c r="D240" s="139" t="s">
        <v>82</v>
      </c>
      <c r="I240" s="64" t="s">
        <v>622</v>
      </c>
      <c r="J240" s="64" t="s">
        <v>623</v>
      </c>
      <c r="K240" s="64" t="s">
        <v>624</v>
      </c>
      <c r="L240" s="64" t="s">
        <v>625</v>
      </c>
      <c r="M240" s="89"/>
      <c r="N240" s="89"/>
      <c r="O240" s="89"/>
      <c r="P240" s="89"/>
      <c r="Q240" s="78"/>
      <c r="R240" s="78"/>
      <c r="S240" s="78"/>
      <c r="T240" s="79"/>
      <c r="U240" s="66" t="s">
        <v>596</v>
      </c>
      <c r="V240" s="66" t="s">
        <v>597</v>
      </c>
      <c r="W240" s="66" t="s">
        <v>598</v>
      </c>
      <c r="X240" s="66" t="s">
        <v>599</v>
      </c>
      <c r="Y240" s="68"/>
      <c r="Z240" s="68"/>
      <c r="AA240" s="68"/>
      <c r="AB240" s="68"/>
      <c r="AC240" s="74"/>
      <c r="AD240" s="74"/>
      <c r="AE240" s="74"/>
      <c r="AF240" s="74"/>
      <c r="AG240" s="65" t="s">
        <v>618</v>
      </c>
      <c r="AH240" s="65" t="s">
        <v>619</v>
      </c>
      <c r="AI240" s="150" t="s">
        <v>620</v>
      </c>
      <c r="AJ240" s="102" t="s">
        <v>621</v>
      </c>
      <c r="AK240" s="97" t="s">
        <v>627</v>
      </c>
      <c r="AL240" s="99" t="s">
        <v>628</v>
      </c>
      <c r="AM240" s="97" t="s">
        <v>919</v>
      </c>
      <c r="AN240" s="98" t="s">
        <v>630</v>
      </c>
      <c r="AO240" s="68"/>
      <c r="AP240" s="68"/>
      <c r="AQ240" s="68"/>
      <c r="AR240" s="68"/>
      <c r="AS240" s="70"/>
      <c r="AT240" s="70"/>
      <c r="AU240" s="70"/>
      <c r="AV240" s="70"/>
      <c r="AW240" s="79"/>
      <c r="AX240" s="79"/>
      <c r="AY240" s="79"/>
      <c r="AZ240" s="79"/>
      <c r="BA240" s="70"/>
      <c r="BB240" s="70"/>
      <c r="BC240" s="70"/>
      <c r="BD240" s="70"/>
      <c r="BE240" s="100" t="s">
        <v>605</v>
      </c>
      <c r="BF240" s="100" t="s">
        <v>606</v>
      </c>
      <c r="BG240" s="101">
        <v>2</v>
      </c>
      <c r="BH240" s="100" t="s">
        <v>607</v>
      </c>
    </row>
    <row r="241" spans="1:60" ht="36" customHeight="1">
      <c r="A241" s="136">
        <v>111001086789</v>
      </c>
      <c r="B241" s="137" t="s">
        <v>354</v>
      </c>
      <c r="C241" s="138" t="s">
        <v>81</v>
      </c>
      <c r="D241" s="139" t="s">
        <v>147</v>
      </c>
      <c r="I241" s="89"/>
      <c r="J241" s="89"/>
      <c r="K241" s="89"/>
      <c r="L241" s="89"/>
      <c r="M241" s="89"/>
      <c r="N241" s="89"/>
      <c r="O241" s="89"/>
      <c r="P241" s="89"/>
      <c r="Q241" s="78" t="s">
        <v>650</v>
      </c>
      <c r="R241" s="80" t="s">
        <v>651</v>
      </c>
      <c r="S241" s="78" t="s">
        <v>920</v>
      </c>
      <c r="T241" s="79" t="s">
        <v>617</v>
      </c>
      <c r="U241" s="66"/>
      <c r="V241" s="66"/>
      <c r="W241" s="66"/>
      <c r="X241" s="66"/>
      <c r="Y241" s="68"/>
      <c r="Z241" s="68"/>
      <c r="AA241" s="68"/>
      <c r="AB241" s="68"/>
      <c r="AC241" s="74"/>
      <c r="AD241" s="74"/>
      <c r="AE241" s="74"/>
      <c r="AF241" s="74"/>
      <c r="AG241" s="79"/>
      <c r="AH241" s="79"/>
      <c r="AI241" s="146" t="s">
        <v>600</v>
      </c>
      <c r="AJ241" s="103" t="s">
        <v>600</v>
      </c>
      <c r="AK241" s="142"/>
      <c r="AL241" s="142"/>
      <c r="AM241" s="142"/>
      <c r="AN241" s="142"/>
      <c r="AO241" s="68"/>
      <c r="AP241" s="68"/>
      <c r="AQ241" s="68"/>
      <c r="AR241" s="68"/>
      <c r="AS241" s="70"/>
      <c r="AT241" s="70"/>
      <c r="AU241" s="70"/>
      <c r="AV241" s="70"/>
      <c r="AW241" s="79"/>
      <c r="AX241" s="79"/>
      <c r="AY241" s="79"/>
      <c r="AZ241" s="79"/>
      <c r="BA241" s="70"/>
      <c r="BB241" s="70"/>
      <c r="BC241" s="70"/>
      <c r="BD241" s="70"/>
      <c r="BE241" s="100" t="s">
        <v>677</v>
      </c>
      <c r="BF241" s="100" t="s">
        <v>606</v>
      </c>
      <c r="BG241" s="101">
        <v>4</v>
      </c>
      <c r="BH241" s="100" t="s">
        <v>607</v>
      </c>
    </row>
    <row r="242" spans="1:60" ht="36" customHeight="1">
      <c r="A242" s="136">
        <v>111001107816</v>
      </c>
      <c r="B242" s="143" t="s">
        <v>398</v>
      </c>
      <c r="C242" s="138" t="s">
        <v>81</v>
      </c>
      <c r="D242" s="139" t="s">
        <v>197</v>
      </c>
      <c r="I242" s="64" t="s">
        <v>622</v>
      </c>
      <c r="J242" s="64" t="s">
        <v>623</v>
      </c>
      <c r="K242" s="64" t="s">
        <v>624</v>
      </c>
      <c r="L242" s="64" t="s">
        <v>625</v>
      </c>
      <c r="M242" s="89"/>
      <c r="N242" s="89"/>
      <c r="O242" s="89"/>
      <c r="P242" s="89"/>
      <c r="Q242" s="78" t="s">
        <v>596</v>
      </c>
      <c r="R242" s="80" t="s">
        <v>615</v>
      </c>
      <c r="S242" s="78" t="s">
        <v>682</v>
      </c>
      <c r="T242" s="79" t="s">
        <v>617</v>
      </c>
      <c r="U242" s="66"/>
      <c r="V242" s="66"/>
      <c r="W242" s="66"/>
      <c r="X242" s="66"/>
      <c r="Y242" s="68"/>
      <c r="Z242" s="68"/>
      <c r="AA242" s="68"/>
      <c r="AB242" s="68"/>
      <c r="AC242" s="74"/>
      <c r="AD242" s="74"/>
      <c r="AE242" s="74"/>
      <c r="AF242" s="74"/>
      <c r="AG242" s="79"/>
      <c r="AH242" s="79"/>
      <c r="AI242" s="146" t="s">
        <v>600</v>
      </c>
      <c r="AJ242" s="103" t="s">
        <v>600</v>
      </c>
      <c r="AK242" s="142"/>
      <c r="AL242" s="142"/>
      <c r="AM242" s="142"/>
      <c r="AN242" s="142"/>
      <c r="AO242" s="68"/>
      <c r="AP242" s="151"/>
      <c r="AQ242" s="151"/>
      <c r="AR242" s="151"/>
      <c r="AS242" s="84">
        <v>46238</v>
      </c>
      <c r="AT242" s="85" t="s">
        <v>685</v>
      </c>
      <c r="AU242" s="70">
        <v>1</v>
      </c>
      <c r="AV242" s="85" t="s">
        <v>692</v>
      </c>
      <c r="AW242" s="79"/>
      <c r="AX242" s="79"/>
      <c r="AY242" s="79"/>
      <c r="AZ242" s="79"/>
      <c r="BA242" s="70"/>
      <c r="BB242" s="70"/>
      <c r="BC242" s="70"/>
      <c r="BD242" s="70"/>
      <c r="BE242" s="100" t="s">
        <v>677</v>
      </c>
      <c r="BF242" s="100" t="s">
        <v>606</v>
      </c>
      <c r="BG242" s="101">
        <v>3</v>
      </c>
      <c r="BH242" s="100" t="s">
        <v>607</v>
      </c>
    </row>
    <row r="243" spans="1:60" ht="36" customHeight="1">
      <c r="A243" s="136">
        <v>111001107859</v>
      </c>
      <c r="B243" s="137" t="s">
        <v>400</v>
      </c>
      <c r="C243" s="138" t="s">
        <v>81</v>
      </c>
      <c r="D243" s="139" t="s">
        <v>197</v>
      </c>
      <c r="I243" s="74"/>
      <c r="J243" s="74"/>
      <c r="K243" s="74"/>
      <c r="L243" s="74"/>
      <c r="M243" s="89"/>
      <c r="N243" s="89"/>
      <c r="O243" s="89"/>
      <c r="P243" s="89"/>
      <c r="Q243" s="78"/>
      <c r="R243" s="78"/>
      <c r="S243" s="78"/>
      <c r="T243" s="79"/>
      <c r="U243" s="66" t="s">
        <v>596</v>
      </c>
      <c r="V243" s="66" t="s">
        <v>597</v>
      </c>
      <c r="W243" s="66" t="s">
        <v>598</v>
      </c>
      <c r="X243" s="66" t="s">
        <v>599</v>
      </c>
      <c r="Y243" s="68" t="s">
        <v>703</v>
      </c>
      <c r="Z243" s="68" t="s">
        <v>679</v>
      </c>
      <c r="AA243" s="68" t="s">
        <v>680</v>
      </c>
      <c r="AB243" s="68">
        <v>10</v>
      </c>
      <c r="AC243" s="74"/>
      <c r="AD243" s="74"/>
      <c r="AE243" s="74"/>
      <c r="AF243" s="74"/>
      <c r="AG243" s="79"/>
      <c r="AH243" s="79"/>
      <c r="AI243" s="146" t="s">
        <v>600</v>
      </c>
      <c r="AJ243" s="103" t="s">
        <v>600</v>
      </c>
      <c r="AK243" s="142"/>
      <c r="AL243" s="142"/>
      <c r="AM243" s="142"/>
      <c r="AN243" s="142"/>
      <c r="AO243" s="68"/>
      <c r="AP243" s="68"/>
      <c r="AQ243" s="68"/>
      <c r="AR243" s="68"/>
      <c r="AS243" s="70"/>
      <c r="AT243" s="70"/>
      <c r="AU243" s="70"/>
      <c r="AV243" s="70"/>
      <c r="AW243" s="79"/>
      <c r="AX243" s="79"/>
      <c r="AY243" s="79"/>
      <c r="AZ243" s="79"/>
      <c r="BA243" s="70"/>
      <c r="BB243" s="70"/>
      <c r="BC243" s="70"/>
      <c r="BD243" s="70"/>
      <c r="BE243" s="100" t="s">
        <v>677</v>
      </c>
      <c r="BF243" s="100" t="s">
        <v>606</v>
      </c>
      <c r="BG243" s="101">
        <v>2</v>
      </c>
      <c r="BH243" s="100" t="s">
        <v>607</v>
      </c>
    </row>
    <row r="244" spans="1:60" ht="36" customHeight="1">
      <c r="A244" s="136">
        <v>111001109304</v>
      </c>
      <c r="B244" s="143" t="s">
        <v>406</v>
      </c>
      <c r="C244" s="138" t="s">
        <v>77</v>
      </c>
      <c r="D244" s="139" t="s">
        <v>197</v>
      </c>
      <c r="E244" s="197"/>
      <c r="F244" s="197"/>
      <c r="G244" s="197"/>
      <c r="H244" s="198"/>
      <c r="I244" s="89"/>
      <c r="J244" s="89"/>
      <c r="K244" s="89"/>
      <c r="L244" s="89"/>
      <c r="M244" s="89"/>
      <c r="N244" s="89"/>
      <c r="O244" s="89"/>
      <c r="P244" s="89"/>
      <c r="Q244" s="78"/>
      <c r="R244" s="78"/>
      <c r="S244" s="78"/>
      <c r="T244" s="79"/>
      <c r="U244" s="66" t="s">
        <v>596</v>
      </c>
      <c r="V244" s="66" t="s">
        <v>597</v>
      </c>
      <c r="W244" s="66" t="s">
        <v>598</v>
      </c>
      <c r="X244" s="66" t="s">
        <v>599</v>
      </c>
      <c r="Y244" s="68"/>
      <c r="Z244" s="68"/>
      <c r="AA244" s="68"/>
      <c r="AB244" s="68"/>
      <c r="AC244" s="74"/>
      <c r="AD244" s="74"/>
      <c r="AE244" s="74"/>
      <c r="AF244" s="74"/>
      <c r="AG244" s="65" t="s">
        <v>618</v>
      </c>
      <c r="AH244" s="65" t="s">
        <v>619</v>
      </c>
      <c r="AI244" s="150" t="s">
        <v>810</v>
      </c>
      <c r="AJ244" s="102" t="s">
        <v>621</v>
      </c>
      <c r="AK244" s="142"/>
      <c r="AL244" s="163"/>
      <c r="AM244" s="163"/>
      <c r="AN244" s="163"/>
      <c r="AO244" s="68"/>
      <c r="AP244" s="151"/>
      <c r="AQ244" s="151"/>
      <c r="AR244" s="151"/>
      <c r="AS244" s="70"/>
      <c r="AT244" s="70"/>
      <c r="AU244" s="70"/>
      <c r="AV244" s="70"/>
      <c r="AW244" s="79"/>
      <c r="AX244" s="79"/>
      <c r="AY244" s="79"/>
      <c r="AZ244" s="79"/>
      <c r="BA244" s="70"/>
      <c r="BB244" s="70"/>
      <c r="BC244" s="70"/>
      <c r="BD244" s="70"/>
      <c r="BE244" s="100" t="s">
        <v>677</v>
      </c>
      <c r="BF244" s="100" t="s">
        <v>606</v>
      </c>
      <c r="BG244" s="101">
        <v>2</v>
      </c>
      <c r="BH244" s="100" t="s">
        <v>607</v>
      </c>
    </row>
    <row r="245" spans="1:60" ht="36" customHeight="1">
      <c r="A245" s="136">
        <v>111001092983</v>
      </c>
      <c r="B245" s="137" t="s">
        <v>358</v>
      </c>
      <c r="C245" s="138" t="s">
        <v>71</v>
      </c>
      <c r="D245" s="139" t="s">
        <v>101</v>
      </c>
      <c r="I245" s="89"/>
      <c r="J245" s="89"/>
      <c r="K245" s="89"/>
      <c r="L245" s="89"/>
      <c r="M245" s="104" t="s">
        <v>608</v>
      </c>
      <c r="N245" s="104" t="s">
        <v>609</v>
      </c>
      <c r="O245" s="104">
        <v>3</v>
      </c>
      <c r="P245" s="104">
        <v>11</v>
      </c>
      <c r="Q245" s="78" t="s">
        <v>596</v>
      </c>
      <c r="R245" s="80" t="s">
        <v>615</v>
      </c>
      <c r="S245" s="78" t="s">
        <v>742</v>
      </c>
      <c r="T245" s="79" t="s">
        <v>617</v>
      </c>
      <c r="U245" s="66"/>
      <c r="V245" s="66"/>
      <c r="W245" s="66"/>
      <c r="X245" s="66"/>
      <c r="Y245" s="68"/>
      <c r="Z245" s="68"/>
      <c r="AA245" s="68"/>
      <c r="AB245" s="68"/>
      <c r="AC245" s="74"/>
      <c r="AD245" s="74"/>
      <c r="AE245" s="74"/>
      <c r="AF245" s="74"/>
      <c r="AG245" s="79"/>
      <c r="AH245" s="79"/>
      <c r="AI245" s="146" t="s">
        <v>600</v>
      </c>
      <c r="AJ245" s="103" t="s">
        <v>600</v>
      </c>
      <c r="AK245" s="97" t="s">
        <v>627</v>
      </c>
      <c r="AL245" s="98" t="s">
        <v>628</v>
      </c>
      <c r="AM245" s="98" t="s">
        <v>629</v>
      </c>
      <c r="AN245" s="98" t="s">
        <v>630</v>
      </c>
      <c r="AO245" s="86" t="s">
        <v>601</v>
      </c>
      <c r="AP245" s="87" t="s">
        <v>602</v>
      </c>
      <c r="AQ245" s="87" t="s">
        <v>921</v>
      </c>
      <c r="AR245" s="87" t="s">
        <v>604</v>
      </c>
      <c r="AS245" s="70"/>
      <c r="AT245" s="70"/>
      <c r="AU245" s="70"/>
      <c r="AV245" s="70"/>
      <c r="AW245" s="79"/>
      <c r="AX245" s="79"/>
      <c r="AY245" s="79"/>
      <c r="AZ245" s="79"/>
      <c r="BA245" s="70"/>
      <c r="BB245" s="70"/>
      <c r="BC245" s="70"/>
      <c r="BD245" s="70"/>
      <c r="BE245" s="100" t="s">
        <v>605</v>
      </c>
      <c r="BF245" s="100" t="s">
        <v>606</v>
      </c>
      <c r="BG245" s="185">
        <v>4</v>
      </c>
      <c r="BH245" s="100" t="s">
        <v>607</v>
      </c>
    </row>
    <row r="246" spans="1:60" ht="36" customHeight="1">
      <c r="A246" s="136">
        <v>111001093084</v>
      </c>
      <c r="B246" s="137" t="s">
        <v>359</v>
      </c>
      <c r="C246" s="138" t="s">
        <v>77</v>
      </c>
      <c r="D246" s="139" t="s">
        <v>101</v>
      </c>
      <c r="I246" s="64" t="s">
        <v>622</v>
      </c>
      <c r="J246" s="64" t="s">
        <v>623</v>
      </c>
      <c r="K246" s="64" t="s">
        <v>624</v>
      </c>
      <c r="L246" s="64" t="s">
        <v>625</v>
      </c>
      <c r="M246" s="89"/>
      <c r="N246" s="89"/>
      <c r="O246" s="89"/>
      <c r="P246" s="89"/>
      <c r="Q246" s="78"/>
      <c r="R246" s="78"/>
      <c r="S246" s="78"/>
      <c r="T246" s="79"/>
      <c r="U246" s="66"/>
      <c r="V246" s="66"/>
      <c r="W246" s="66"/>
      <c r="X246" s="66"/>
      <c r="Y246" s="68"/>
      <c r="Z246" s="68"/>
      <c r="AA246" s="68"/>
      <c r="AB246" s="68"/>
      <c r="AC246" s="74"/>
      <c r="AD246" s="74"/>
      <c r="AE246" s="74"/>
      <c r="AF246" s="74"/>
      <c r="AG246" s="65" t="s">
        <v>618</v>
      </c>
      <c r="AH246" s="65" t="s">
        <v>619</v>
      </c>
      <c r="AI246" s="150" t="s">
        <v>747</v>
      </c>
      <c r="AJ246" s="102" t="s">
        <v>621</v>
      </c>
      <c r="AK246" s="142"/>
      <c r="AL246" s="142"/>
      <c r="AM246" s="142"/>
      <c r="AN246" s="142"/>
      <c r="AO246" s="86" t="s">
        <v>645</v>
      </c>
      <c r="AP246" s="87" t="s">
        <v>646</v>
      </c>
      <c r="AQ246" s="87" t="s">
        <v>654</v>
      </c>
      <c r="AR246" s="87" t="s">
        <v>604</v>
      </c>
      <c r="AS246" s="70"/>
      <c r="AT246" s="70"/>
      <c r="AU246" s="70"/>
      <c r="AV246" s="70"/>
      <c r="AW246" s="79"/>
      <c r="AX246" s="79"/>
      <c r="AY246" s="79"/>
      <c r="AZ246" s="79"/>
      <c r="BA246" s="70"/>
      <c r="BB246" s="70"/>
      <c r="BC246" s="70"/>
      <c r="BD246" s="70"/>
      <c r="BE246" s="100" t="s">
        <v>605</v>
      </c>
      <c r="BF246" s="100" t="s">
        <v>606</v>
      </c>
      <c r="BG246" s="185">
        <v>2</v>
      </c>
      <c r="BH246" s="100" t="s">
        <v>607</v>
      </c>
    </row>
    <row r="247" spans="1:60" ht="36" customHeight="1">
      <c r="A247" s="136">
        <v>111001086614</v>
      </c>
      <c r="B247" s="137" t="s">
        <v>345</v>
      </c>
      <c r="C247" s="138" t="s">
        <v>81</v>
      </c>
      <c r="D247" s="139" t="s">
        <v>182</v>
      </c>
      <c r="I247" s="74"/>
      <c r="J247" s="74"/>
      <c r="K247" s="74"/>
      <c r="L247" s="74"/>
      <c r="M247" s="89"/>
      <c r="N247" s="89"/>
      <c r="O247" s="89"/>
      <c r="P247" s="89"/>
      <c r="Q247" s="78"/>
      <c r="R247" s="78"/>
      <c r="S247" s="78"/>
      <c r="T247" s="79"/>
      <c r="U247" s="66"/>
      <c r="V247" s="66"/>
      <c r="W247" s="66"/>
      <c r="X247" s="66"/>
      <c r="Y247" s="68"/>
      <c r="Z247" s="68"/>
      <c r="AA247" s="68"/>
      <c r="AB247" s="68"/>
      <c r="AC247" s="74"/>
      <c r="AD247" s="74"/>
      <c r="AE247" s="74"/>
      <c r="AF247" s="74"/>
      <c r="AG247" s="65" t="s">
        <v>618</v>
      </c>
      <c r="AH247" s="65" t="s">
        <v>619</v>
      </c>
      <c r="AI247" s="150" t="s">
        <v>653</v>
      </c>
      <c r="AJ247" s="102" t="s">
        <v>621</v>
      </c>
      <c r="AK247" s="97" t="s">
        <v>705</v>
      </c>
      <c r="AL247" s="97" t="s">
        <v>706</v>
      </c>
      <c r="AM247" s="97" t="s">
        <v>707</v>
      </c>
      <c r="AN247" s="97" t="s">
        <v>708</v>
      </c>
      <c r="AO247" s="68"/>
      <c r="AP247" s="151"/>
      <c r="AQ247" s="151"/>
      <c r="AR247" s="151"/>
      <c r="AS247" s="70"/>
      <c r="AT247" s="70"/>
      <c r="AU247" s="70"/>
      <c r="AV247" s="70"/>
      <c r="AW247" s="79"/>
      <c r="AX247" s="79"/>
      <c r="AY247" s="79"/>
      <c r="AZ247" s="79"/>
      <c r="BA247" s="70"/>
      <c r="BB247" s="70"/>
      <c r="BC247" s="70"/>
      <c r="BD247" s="70"/>
      <c r="BE247" s="100" t="s">
        <v>677</v>
      </c>
      <c r="BF247" s="100" t="s">
        <v>606</v>
      </c>
      <c r="BG247" s="101">
        <v>2</v>
      </c>
      <c r="BH247" s="100" t="s">
        <v>607</v>
      </c>
    </row>
    <row r="248" spans="1:60" ht="36" customHeight="1">
      <c r="A248" s="136">
        <v>111001094889</v>
      </c>
      <c r="B248" s="137" t="s">
        <v>361</v>
      </c>
      <c r="C248" s="138" t="s">
        <v>81</v>
      </c>
      <c r="D248" s="139" t="s">
        <v>101</v>
      </c>
      <c r="I248" s="89"/>
      <c r="J248" s="89"/>
      <c r="K248" s="89"/>
      <c r="L248" s="89"/>
      <c r="M248" s="89"/>
      <c r="N248" s="89"/>
      <c r="O248" s="89"/>
      <c r="P248" s="89"/>
      <c r="Q248" s="78" t="s">
        <v>650</v>
      </c>
      <c r="R248" s="80" t="s">
        <v>651</v>
      </c>
      <c r="S248" s="78" t="s">
        <v>922</v>
      </c>
      <c r="T248" s="79" t="s">
        <v>617</v>
      </c>
      <c r="U248" s="66"/>
      <c r="V248" s="66"/>
      <c r="W248" s="66"/>
      <c r="X248" s="66"/>
      <c r="Y248" s="68"/>
      <c r="Z248" s="68"/>
      <c r="AA248" s="68"/>
      <c r="AB248" s="68"/>
      <c r="AC248" s="74"/>
      <c r="AD248" s="74"/>
      <c r="AE248" s="74"/>
      <c r="AF248" s="165"/>
      <c r="AG248" s="160"/>
      <c r="AH248" s="160"/>
      <c r="AI248" s="146" t="s">
        <v>600</v>
      </c>
      <c r="AJ248" s="103" t="s">
        <v>600</v>
      </c>
      <c r="AK248" s="97" t="s">
        <v>627</v>
      </c>
      <c r="AL248" s="98" t="s">
        <v>628</v>
      </c>
      <c r="AM248" s="98" t="s">
        <v>629</v>
      </c>
      <c r="AN248" s="98" t="s">
        <v>630</v>
      </c>
      <c r="AO248" s="68"/>
      <c r="AP248" s="68"/>
      <c r="AQ248" s="68"/>
      <c r="AR248" s="68"/>
      <c r="AS248" s="70"/>
      <c r="AT248" s="70"/>
      <c r="AU248" s="70"/>
      <c r="AV248" s="70"/>
      <c r="AW248" s="79"/>
      <c r="AX248" s="79"/>
      <c r="AY248" s="79"/>
      <c r="AZ248" s="79"/>
      <c r="BA248" s="70"/>
      <c r="BB248" s="70"/>
      <c r="BC248" s="70"/>
      <c r="BD248" s="70"/>
      <c r="BE248" s="100" t="s">
        <v>605</v>
      </c>
      <c r="BF248" s="100" t="s">
        <v>606</v>
      </c>
      <c r="BG248" s="185">
        <v>4</v>
      </c>
      <c r="BH248" s="100" t="s">
        <v>607</v>
      </c>
    </row>
    <row r="249" spans="1:60" ht="36" customHeight="1">
      <c r="A249" s="136">
        <v>111001094897</v>
      </c>
      <c r="B249" s="137" t="s">
        <v>362</v>
      </c>
      <c r="C249" s="138" t="s">
        <v>71</v>
      </c>
      <c r="D249" s="139" t="s">
        <v>125</v>
      </c>
      <c r="I249" s="89"/>
      <c r="J249" s="89"/>
      <c r="K249" s="89"/>
      <c r="L249" s="89"/>
      <c r="M249" s="89"/>
      <c r="N249" s="89"/>
      <c r="O249" s="89"/>
      <c r="P249" s="89"/>
      <c r="Q249" s="78"/>
      <c r="R249" s="78"/>
      <c r="S249" s="78"/>
      <c r="T249" s="79"/>
      <c r="U249" s="66" t="s">
        <v>596</v>
      </c>
      <c r="V249" s="66" t="s">
        <v>597</v>
      </c>
      <c r="W249" s="66" t="s">
        <v>598</v>
      </c>
      <c r="X249" s="66" t="s">
        <v>599</v>
      </c>
      <c r="Y249" s="68"/>
      <c r="Z249" s="68"/>
      <c r="AA249" s="68"/>
      <c r="AB249" s="68"/>
      <c r="AC249" s="74"/>
      <c r="AD249" s="74"/>
      <c r="AE249" s="74"/>
      <c r="AF249" s="74"/>
      <c r="AG249" s="79"/>
      <c r="AH249" s="79"/>
      <c r="AI249" s="146" t="s">
        <v>600</v>
      </c>
      <c r="AJ249" s="103" t="s">
        <v>600</v>
      </c>
      <c r="AK249" s="142"/>
      <c r="AL249" s="142"/>
      <c r="AM249" s="142"/>
      <c r="AN249" s="142"/>
      <c r="AO249" s="68"/>
      <c r="AP249" s="68"/>
      <c r="AQ249" s="68"/>
      <c r="AR249" s="68"/>
      <c r="AS249" s="70"/>
      <c r="AT249" s="70"/>
      <c r="AU249" s="70"/>
      <c r="AV249" s="70"/>
      <c r="AW249" s="79"/>
      <c r="AX249" s="79"/>
      <c r="AY249" s="79"/>
      <c r="AZ249" s="79"/>
      <c r="BA249" s="70"/>
      <c r="BB249" s="70"/>
      <c r="BC249" s="70"/>
      <c r="BD249" s="70"/>
      <c r="BE249" s="100" t="s">
        <v>605</v>
      </c>
      <c r="BF249" s="100" t="s">
        <v>606</v>
      </c>
      <c r="BG249" s="101">
        <v>2</v>
      </c>
      <c r="BH249" s="100" t="s">
        <v>607</v>
      </c>
    </row>
    <row r="250" spans="1:60" ht="36" customHeight="1">
      <c r="A250" s="136">
        <v>111001094901</v>
      </c>
      <c r="B250" s="137" t="s">
        <v>363</v>
      </c>
      <c r="C250" s="138" t="s">
        <v>81</v>
      </c>
      <c r="D250" s="139" t="s">
        <v>119</v>
      </c>
      <c r="I250" s="64" t="s">
        <v>622</v>
      </c>
      <c r="J250" s="64" t="s">
        <v>623</v>
      </c>
      <c r="K250" s="64" t="s">
        <v>624</v>
      </c>
      <c r="L250" s="64" t="s">
        <v>625</v>
      </c>
      <c r="M250" s="89"/>
      <c r="N250" s="89"/>
      <c r="O250" s="89"/>
      <c r="P250" s="89"/>
      <c r="Q250" s="78"/>
      <c r="R250" s="78"/>
      <c r="S250" s="78"/>
      <c r="T250" s="79"/>
      <c r="U250" s="66"/>
      <c r="V250" s="66"/>
      <c r="W250" s="66"/>
      <c r="X250" s="66"/>
      <c r="Y250" s="68" t="s">
        <v>717</v>
      </c>
      <c r="Z250" s="68" t="s">
        <v>679</v>
      </c>
      <c r="AA250" s="68" t="s">
        <v>680</v>
      </c>
      <c r="AB250" s="68" t="s">
        <v>681</v>
      </c>
      <c r="AC250" s="88" t="s">
        <v>664</v>
      </c>
      <c r="AD250" s="92" t="s">
        <v>659</v>
      </c>
      <c r="AE250" s="91" t="s">
        <v>913</v>
      </c>
      <c r="AF250" s="89" t="s">
        <v>923</v>
      </c>
      <c r="AG250" s="65" t="s">
        <v>618</v>
      </c>
      <c r="AH250" s="65" t="s">
        <v>619</v>
      </c>
      <c r="AI250" s="150" t="s">
        <v>733</v>
      </c>
      <c r="AJ250" s="102" t="s">
        <v>621</v>
      </c>
      <c r="AK250" s="142"/>
      <c r="AL250" s="142"/>
      <c r="AM250" s="142"/>
      <c r="AN250" s="142"/>
      <c r="AO250" s="68"/>
      <c r="AP250" s="68"/>
      <c r="AQ250" s="68"/>
      <c r="AR250" s="68"/>
      <c r="AS250" s="70"/>
      <c r="AT250" s="70"/>
      <c r="AU250" s="70"/>
      <c r="AV250" s="70"/>
      <c r="AW250" s="79"/>
      <c r="AX250" s="79"/>
      <c r="AY250" s="79"/>
      <c r="AZ250" s="79"/>
      <c r="BA250" s="70"/>
      <c r="BB250" s="70"/>
      <c r="BC250" s="70"/>
      <c r="BD250" s="70"/>
      <c r="BE250" s="100" t="s">
        <v>677</v>
      </c>
      <c r="BF250" s="100" t="s">
        <v>606</v>
      </c>
      <c r="BG250" s="101">
        <v>2</v>
      </c>
      <c r="BH250" s="100" t="s">
        <v>607</v>
      </c>
    </row>
    <row r="251" spans="1:60" ht="36" customHeight="1">
      <c r="A251" s="136">
        <v>111001801314</v>
      </c>
      <c r="B251" s="137" t="s">
        <v>424</v>
      </c>
      <c r="C251" s="138"/>
      <c r="D251" s="139" t="s">
        <v>197</v>
      </c>
      <c r="I251" s="64" t="s">
        <v>796</v>
      </c>
      <c r="J251" s="64" t="s">
        <v>656</v>
      </c>
      <c r="K251" s="64" t="s">
        <v>657</v>
      </c>
      <c r="L251" s="64" t="s">
        <v>625</v>
      </c>
      <c r="M251" s="89"/>
      <c r="N251" s="89"/>
      <c r="O251" s="89"/>
      <c r="P251" s="89"/>
      <c r="Q251" s="78"/>
      <c r="R251" s="78"/>
      <c r="S251" s="78"/>
      <c r="T251" s="79"/>
      <c r="U251" s="66"/>
      <c r="V251" s="66"/>
      <c r="W251" s="66"/>
      <c r="X251" s="66"/>
      <c r="Y251" s="68" t="s">
        <v>703</v>
      </c>
      <c r="Z251" s="68" t="s">
        <v>679</v>
      </c>
      <c r="AA251" s="68" t="s">
        <v>680</v>
      </c>
      <c r="AB251" s="68">
        <v>10</v>
      </c>
      <c r="AC251" s="74"/>
      <c r="AD251" s="74"/>
      <c r="AE251" s="74"/>
      <c r="AF251" s="74"/>
      <c r="AG251" s="65" t="s">
        <v>618</v>
      </c>
      <c r="AH251" s="65" t="s">
        <v>619</v>
      </c>
      <c r="AI251" s="150" t="s">
        <v>626</v>
      </c>
      <c r="AJ251" s="102" t="s">
        <v>621</v>
      </c>
      <c r="AK251" s="142"/>
      <c r="AL251" s="142"/>
      <c r="AM251" s="142"/>
      <c r="AN251" s="142"/>
      <c r="AO251" s="72" t="s">
        <v>639</v>
      </c>
      <c r="AP251" s="72" t="s">
        <v>640</v>
      </c>
      <c r="AQ251" s="72" t="s">
        <v>662</v>
      </c>
      <c r="AR251" s="72" t="s">
        <v>663</v>
      </c>
      <c r="AS251" s="70"/>
      <c r="AT251" s="70"/>
      <c r="AU251" s="70"/>
      <c r="AV251" s="70"/>
      <c r="AW251" s="76" t="s">
        <v>641</v>
      </c>
      <c r="AX251" s="76" t="s">
        <v>642</v>
      </c>
      <c r="AY251" s="77">
        <v>7</v>
      </c>
      <c r="AZ251" s="77" t="s">
        <v>773</v>
      </c>
      <c r="BA251" s="70"/>
      <c r="BB251" s="70"/>
      <c r="BC251" s="70"/>
      <c r="BD251" s="70"/>
      <c r="BE251" s="100" t="s">
        <v>677</v>
      </c>
      <c r="BF251" s="100" t="s">
        <v>606</v>
      </c>
      <c r="BG251" s="101">
        <v>1</v>
      </c>
      <c r="BH251" s="100" t="s">
        <v>607</v>
      </c>
    </row>
    <row r="252" spans="1:60" ht="36" customHeight="1">
      <c r="A252" s="136">
        <v>111001104345</v>
      </c>
      <c r="B252" s="137" t="s">
        <v>383</v>
      </c>
      <c r="C252" s="138" t="s">
        <v>77</v>
      </c>
      <c r="D252" s="139" t="s">
        <v>182</v>
      </c>
      <c r="I252" s="74"/>
      <c r="J252" s="74"/>
      <c r="K252" s="74"/>
      <c r="L252" s="74"/>
      <c r="M252" s="89"/>
      <c r="N252" s="89"/>
      <c r="O252" s="89"/>
      <c r="P252" s="89"/>
      <c r="Q252" s="78"/>
      <c r="R252" s="78"/>
      <c r="S252" s="78"/>
      <c r="T252" s="79"/>
      <c r="U252" s="66"/>
      <c r="V252" s="66"/>
      <c r="W252" s="66"/>
      <c r="X252" s="66"/>
      <c r="Y252" s="68"/>
      <c r="Z252" s="68"/>
      <c r="AA252" s="68"/>
      <c r="AB252" s="68"/>
      <c r="AC252" s="74"/>
      <c r="AD252" s="74"/>
      <c r="AE252" s="74"/>
      <c r="AF252" s="74"/>
      <c r="AG252" s="65" t="s">
        <v>618</v>
      </c>
      <c r="AH252" s="65" t="s">
        <v>619</v>
      </c>
      <c r="AI252" s="150" t="s">
        <v>768</v>
      </c>
      <c r="AJ252" s="102" t="s">
        <v>621</v>
      </c>
      <c r="AK252" s="142"/>
      <c r="AL252" s="142"/>
      <c r="AM252" s="142"/>
      <c r="AN252" s="142"/>
      <c r="AO252" s="68"/>
      <c r="AP252" s="151"/>
      <c r="AQ252" s="151"/>
      <c r="AR252" s="151"/>
      <c r="AS252" s="70"/>
      <c r="AT252" s="70"/>
      <c r="AU252" s="70"/>
      <c r="AV252" s="70"/>
      <c r="AW252" s="79"/>
      <c r="AX252" s="78"/>
      <c r="AY252" s="78"/>
      <c r="AZ252" s="78"/>
      <c r="BA252" s="70"/>
      <c r="BB252" s="70"/>
      <c r="BC252" s="70"/>
      <c r="BD252" s="70"/>
      <c r="BE252" s="100" t="s">
        <v>677</v>
      </c>
      <c r="BF252" s="100" t="s">
        <v>606</v>
      </c>
      <c r="BG252" s="101">
        <v>2</v>
      </c>
      <c r="BH252" s="100" t="s">
        <v>607</v>
      </c>
    </row>
    <row r="253" spans="1:60" ht="36" customHeight="1">
      <c r="A253" s="136">
        <v>111001104337</v>
      </c>
      <c r="B253" s="143" t="s">
        <v>382</v>
      </c>
      <c r="C253" s="138" t="s">
        <v>81</v>
      </c>
      <c r="D253" s="139" t="s">
        <v>182</v>
      </c>
      <c r="I253" s="89"/>
      <c r="J253" s="89"/>
      <c r="K253" s="89"/>
      <c r="L253" s="89"/>
      <c r="M253" s="89"/>
      <c r="N253" s="89"/>
      <c r="O253" s="89"/>
      <c r="P253" s="89"/>
      <c r="Q253" s="78" t="s">
        <v>596</v>
      </c>
      <c r="R253" s="80" t="s">
        <v>615</v>
      </c>
      <c r="S253" s="78" t="s">
        <v>616</v>
      </c>
      <c r="T253" s="79" t="s">
        <v>617</v>
      </c>
      <c r="U253" s="66"/>
      <c r="V253" s="66"/>
      <c r="W253" s="66"/>
      <c r="X253" s="66"/>
      <c r="Y253" s="68"/>
      <c r="Z253" s="68"/>
      <c r="AA253" s="68"/>
      <c r="AB253" s="68"/>
      <c r="AC253" s="74"/>
      <c r="AD253" s="74"/>
      <c r="AE253" s="74"/>
      <c r="AF253" s="74"/>
      <c r="AG253" s="65" t="s">
        <v>618</v>
      </c>
      <c r="AH253" s="65" t="s">
        <v>619</v>
      </c>
      <c r="AI253" s="150" t="s">
        <v>791</v>
      </c>
      <c r="AJ253" s="102" t="s">
        <v>621</v>
      </c>
      <c r="AK253" s="142"/>
      <c r="AL253" s="163"/>
      <c r="AM253" s="163"/>
      <c r="AN253" s="163"/>
      <c r="AO253" s="72" t="s">
        <v>631</v>
      </c>
      <c r="AP253" s="72" t="s">
        <v>632</v>
      </c>
      <c r="AQ253" s="72" t="s">
        <v>672</v>
      </c>
      <c r="AR253" s="72" t="s">
        <v>663</v>
      </c>
      <c r="AS253" s="70"/>
      <c r="AT253" s="70"/>
      <c r="AU253" s="70"/>
      <c r="AV253" s="70"/>
      <c r="AW253" s="79"/>
      <c r="AX253" s="78"/>
      <c r="AY253" s="78"/>
      <c r="AZ253" s="78"/>
      <c r="BA253" s="70"/>
      <c r="BB253" s="70"/>
      <c r="BC253" s="70"/>
      <c r="BD253" s="70"/>
      <c r="BE253" s="100" t="s">
        <v>677</v>
      </c>
      <c r="BF253" s="100" t="s">
        <v>606</v>
      </c>
      <c r="BG253" s="101">
        <v>2</v>
      </c>
      <c r="BH253" s="100" t="s">
        <v>607</v>
      </c>
    </row>
    <row r="254" spans="1:60" ht="36" customHeight="1">
      <c r="A254" s="136">
        <v>111001098906</v>
      </c>
      <c r="B254" s="137" t="s">
        <v>367</v>
      </c>
      <c r="C254" s="138" t="s">
        <v>81</v>
      </c>
      <c r="D254" s="139" t="s">
        <v>82</v>
      </c>
      <c r="I254" s="89"/>
      <c r="J254" s="89"/>
      <c r="K254" s="89"/>
      <c r="L254" s="89"/>
      <c r="M254" s="89"/>
      <c r="N254" s="89"/>
      <c r="O254" s="89"/>
      <c r="P254" s="89"/>
      <c r="Q254" s="78"/>
      <c r="R254" s="78"/>
      <c r="S254" s="78"/>
      <c r="T254" s="79"/>
      <c r="U254" s="66" t="s">
        <v>596</v>
      </c>
      <c r="V254" s="66" t="s">
        <v>597</v>
      </c>
      <c r="W254" s="66" t="s">
        <v>598</v>
      </c>
      <c r="X254" s="66" t="s">
        <v>599</v>
      </c>
      <c r="Y254" s="68"/>
      <c r="Z254" s="68"/>
      <c r="AA254" s="68"/>
      <c r="AB254" s="68"/>
      <c r="AC254" s="74"/>
      <c r="AD254" s="74"/>
      <c r="AE254" s="74"/>
      <c r="AF254" s="74"/>
      <c r="AG254" s="65" t="s">
        <v>618</v>
      </c>
      <c r="AH254" s="65" t="s">
        <v>619</v>
      </c>
      <c r="AI254" s="150" t="s">
        <v>653</v>
      </c>
      <c r="AJ254" s="102" t="s">
        <v>621</v>
      </c>
      <c r="AK254" s="142"/>
      <c r="AL254" s="142"/>
      <c r="AM254" s="142"/>
      <c r="AN254" s="142"/>
      <c r="AO254" s="86" t="s">
        <v>924</v>
      </c>
      <c r="AP254" s="87" t="s">
        <v>925</v>
      </c>
      <c r="AQ254" s="87" t="s">
        <v>598</v>
      </c>
      <c r="AR254" s="87" t="s">
        <v>745</v>
      </c>
      <c r="AS254" s="70"/>
      <c r="AT254" s="70"/>
      <c r="AU254" s="70"/>
      <c r="AV254" s="70"/>
      <c r="AW254" s="79"/>
      <c r="AX254" s="79"/>
      <c r="AY254" s="79"/>
      <c r="AZ254" s="79"/>
      <c r="BA254" s="70"/>
      <c r="BB254" s="70"/>
      <c r="BC254" s="70"/>
      <c r="BD254" s="70"/>
      <c r="BE254" s="100" t="s">
        <v>605</v>
      </c>
      <c r="BF254" s="100" t="s">
        <v>606</v>
      </c>
      <c r="BG254" s="101">
        <v>1</v>
      </c>
      <c r="BH254" s="100" t="s">
        <v>607</v>
      </c>
    </row>
    <row r="255" spans="1:60" ht="36" customHeight="1">
      <c r="A255" s="136">
        <v>211850001171</v>
      </c>
      <c r="B255" s="137" t="s">
        <v>486</v>
      </c>
      <c r="C255" s="138" t="s">
        <v>77</v>
      </c>
      <c r="D255" s="139" t="s">
        <v>197</v>
      </c>
      <c r="E255" s="75" t="s">
        <v>765</v>
      </c>
      <c r="F255" s="75" t="s">
        <v>736</v>
      </c>
      <c r="G255" s="75" t="s">
        <v>926</v>
      </c>
      <c r="H255" s="167" t="s">
        <v>738</v>
      </c>
      <c r="I255" s="64" t="s">
        <v>622</v>
      </c>
      <c r="J255" s="64" t="s">
        <v>623</v>
      </c>
      <c r="K255" s="64" t="s">
        <v>624</v>
      </c>
      <c r="L255" s="64" t="s">
        <v>625</v>
      </c>
      <c r="M255" s="89"/>
      <c r="N255" s="89"/>
      <c r="O255" s="89"/>
      <c r="P255" s="89"/>
      <c r="Q255" s="78"/>
      <c r="R255" s="78"/>
      <c r="S255" s="78"/>
      <c r="T255" s="79"/>
      <c r="U255" s="66" t="s">
        <v>883</v>
      </c>
      <c r="V255" s="66" t="s">
        <v>689</v>
      </c>
      <c r="W255" s="66" t="s">
        <v>598</v>
      </c>
      <c r="X255" s="66" t="s">
        <v>599</v>
      </c>
      <c r="Y255" s="68" t="s">
        <v>927</v>
      </c>
      <c r="Z255" s="68" t="s">
        <v>928</v>
      </c>
      <c r="AA255" s="68" t="s">
        <v>662</v>
      </c>
      <c r="AB255" s="68" t="s">
        <v>782</v>
      </c>
      <c r="AC255" s="88" t="s">
        <v>658</v>
      </c>
      <c r="AD255" s="92" t="s">
        <v>659</v>
      </c>
      <c r="AE255" s="91" t="s">
        <v>869</v>
      </c>
      <c r="AF255" s="89" t="s">
        <v>614</v>
      </c>
      <c r="AG255" s="65" t="s">
        <v>618</v>
      </c>
      <c r="AH255" s="65" t="s">
        <v>619</v>
      </c>
      <c r="AI255" s="150" t="s">
        <v>653</v>
      </c>
      <c r="AJ255" s="102" t="s">
        <v>621</v>
      </c>
      <c r="AK255" s="142"/>
      <c r="AL255" s="142"/>
      <c r="AM255" s="142"/>
      <c r="AN255" s="142"/>
      <c r="AO255" s="68"/>
      <c r="AP255" s="68"/>
      <c r="AQ255" s="68"/>
      <c r="AR255" s="68"/>
      <c r="AS255" s="70"/>
      <c r="AT255" s="70"/>
      <c r="AU255" s="70"/>
      <c r="AV255" s="70"/>
      <c r="AW255" s="76" t="s">
        <v>641</v>
      </c>
      <c r="AX255" s="76" t="s">
        <v>642</v>
      </c>
      <c r="AY255" s="76">
        <v>9</v>
      </c>
      <c r="AZ255" s="76" t="s">
        <v>643</v>
      </c>
      <c r="BA255" s="70"/>
      <c r="BB255" s="70"/>
      <c r="BC255" s="70"/>
      <c r="BD255" s="70"/>
      <c r="BE255" s="100" t="s">
        <v>677</v>
      </c>
      <c r="BF255" s="100" t="s">
        <v>606</v>
      </c>
      <c r="BG255" s="101">
        <v>2</v>
      </c>
      <c r="BH255" s="100" t="s">
        <v>607</v>
      </c>
    </row>
    <row r="256" spans="1:60" ht="36" customHeight="1">
      <c r="A256" s="136">
        <v>111001100048</v>
      </c>
      <c r="B256" s="137" t="s">
        <v>369</v>
      </c>
      <c r="C256" s="138" t="s">
        <v>81</v>
      </c>
      <c r="D256" s="139" t="s">
        <v>82</v>
      </c>
      <c r="I256" s="64" t="s">
        <v>622</v>
      </c>
      <c r="J256" s="64" t="s">
        <v>623</v>
      </c>
      <c r="K256" s="64" t="s">
        <v>624</v>
      </c>
      <c r="L256" s="64" t="s">
        <v>625</v>
      </c>
      <c r="M256" s="89"/>
      <c r="N256" s="89"/>
      <c r="O256" s="89"/>
      <c r="P256" s="89"/>
      <c r="Q256" s="78" t="s">
        <v>596</v>
      </c>
      <c r="R256" s="80" t="s">
        <v>615</v>
      </c>
      <c r="S256" s="78" t="s">
        <v>704</v>
      </c>
      <c r="T256" s="79" t="s">
        <v>617</v>
      </c>
      <c r="U256" s="66" t="s">
        <v>596</v>
      </c>
      <c r="V256" s="66" t="s">
        <v>597</v>
      </c>
      <c r="W256" s="66" t="s">
        <v>598</v>
      </c>
      <c r="X256" s="66" t="s">
        <v>599</v>
      </c>
      <c r="Y256" s="68"/>
      <c r="Z256" s="68"/>
      <c r="AA256" s="68"/>
      <c r="AB256" s="68"/>
      <c r="AC256" s="74"/>
      <c r="AD256" s="74"/>
      <c r="AE256" s="74"/>
      <c r="AF256" s="74"/>
      <c r="AG256" s="65" t="s">
        <v>618</v>
      </c>
      <c r="AH256" s="65" t="s">
        <v>619</v>
      </c>
      <c r="AI256" s="150" t="s">
        <v>826</v>
      </c>
      <c r="AJ256" s="102" t="s">
        <v>621</v>
      </c>
      <c r="AK256" s="142"/>
      <c r="AL256" s="142"/>
      <c r="AM256" s="142"/>
      <c r="AN256" s="142"/>
      <c r="AO256" s="86" t="s">
        <v>645</v>
      </c>
      <c r="AP256" s="87" t="s">
        <v>646</v>
      </c>
      <c r="AQ256" s="87" t="s">
        <v>654</v>
      </c>
      <c r="AR256" s="87" t="s">
        <v>604</v>
      </c>
      <c r="AS256" s="70"/>
      <c r="AT256" s="70"/>
      <c r="AU256" s="70"/>
      <c r="AV256" s="70"/>
      <c r="AW256" s="79"/>
      <c r="AX256" s="79"/>
      <c r="AY256" s="79"/>
      <c r="AZ256" s="79"/>
      <c r="BA256" s="70"/>
      <c r="BB256" s="70"/>
      <c r="BC256" s="70"/>
      <c r="BD256" s="162"/>
      <c r="BE256" s="100" t="s">
        <v>605</v>
      </c>
      <c r="BF256" s="100" t="s">
        <v>606</v>
      </c>
      <c r="BG256" s="101">
        <v>2</v>
      </c>
      <c r="BH256" s="100" t="s">
        <v>607</v>
      </c>
    </row>
    <row r="257" spans="1:60" ht="36" customHeight="1">
      <c r="A257" s="136">
        <v>111001015911</v>
      </c>
      <c r="B257" s="137" t="s">
        <v>217</v>
      </c>
      <c r="C257" s="138" t="s">
        <v>77</v>
      </c>
      <c r="D257" s="139" t="s">
        <v>147</v>
      </c>
      <c r="E257" s="95" t="s">
        <v>735</v>
      </c>
      <c r="F257" s="75" t="s">
        <v>736</v>
      </c>
      <c r="G257" s="95" t="s">
        <v>929</v>
      </c>
      <c r="H257" s="61" t="s">
        <v>738</v>
      </c>
      <c r="I257" s="155"/>
      <c r="J257" s="155"/>
      <c r="K257" s="155"/>
      <c r="L257" s="166"/>
      <c r="M257" s="89"/>
      <c r="N257" s="89"/>
      <c r="O257" s="89"/>
      <c r="P257" s="89"/>
      <c r="Q257" s="78"/>
      <c r="R257" s="78"/>
      <c r="S257" s="78"/>
      <c r="T257" s="79"/>
      <c r="U257" s="66"/>
      <c r="V257" s="66"/>
      <c r="W257" s="66"/>
      <c r="X257" s="66"/>
      <c r="Y257" s="68"/>
      <c r="Z257" s="68"/>
      <c r="AA257" s="68"/>
      <c r="AB257" s="68"/>
      <c r="AC257" s="74"/>
      <c r="AD257" s="74"/>
      <c r="AE257" s="74"/>
      <c r="AF257" s="74"/>
      <c r="AG257" s="65" t="s">
        <v>618</v>
      </c>
      <c r="AH257" s="65" t="s">
        <v>619</v>
      </c>
      <c r="AI257" s="150" t="s">
        <v>850</v>
      </c>
      <c r="AJ257" s="102" t="s">
        <v>621</v>
      </c>
      <c r="AK257" s="142"/>
      <c r="AL257" s="142"/>
      <c r="AM257" s="142"/>
      <c r="AN257" s="142"/>
      <c r="AO257" s="72" t="s">
        <v>631</v>
      </c>
      <c r="AP257" s="72" t="s">
        <v>632</v>
      </c>
      <c r="AQ257" s="72" t="s">
        <v>672</v>
      </c>
      <c r="AR257" s="72" t="s">
        <v>634</v>
      </c>
      <c r="AS257" s="70"/>
      <c r="AT257" s="70"/>
      <c r="AU257" s="70"/>
      <c r="AV257" s="70"/>
      <c r="AW257" s="79"/>
      <c r="AX257" s="79"/>
      <c r="AY257" s="79"/>
      <c r="AZ257" s="79"/>
      <c r="BA257" s="70"/>
      <c r="BB257" s="70"/>
      <c r="BC257" s="70"/>
      <c r="BD257" s="70"/>
      <c r="BE257" s="100" t="s">
        <v>677</v>
      </c>
      <c r="BF257" s="100" t="s">
        <v>606</v>
      </c>
      <c r="BG257" s="101">
        <v>5</v>
      </c>
      <c r="BH257" s="100" t="s">
        <v>607</v>
      </c>
    </row>
    <row r="258" spans="1:60" ht="36" customHeight="1">
      <c r="A258" s="136">
        <v>111001010928</v>
      </c>
      <c r="B258" s="137" t="s">
        <v>129</v>
      </c>
      <c r="C258" s="138" t="s">
        <v>81</v>
      </c>
      <c r="D258" s="139" t="s">
        <v>130</v>
      </c>
      <c r="I258" s="64" t="s">
        <v>622</v>
      </c>
      <c r="J258" s="104" t="s">
        <v>623</v>
      </c>
      <c r="K258" s="104" t="s">
        <v>624</v>
      </c>
      <c r="L258" s="104" t="s">
        <v>625</v>
      </c>
      <c r="M258" s="104" t="s">
        <v>608</v>
      </c>
      <c r="N258" s="104" t="s">
        <v>609</v>
      </c>
      <c r="O258" s="104">
        <v>3</v>
      </c>
      <c r="P258" s="104" t="s">
        <v>610</v>
      </c>
      <c r="Q258" s="78"/>
      <c r="R258" s="78"/>
      <c r="S258" s="78"/>
      <c r="T258" s="79"/>
      <c r="U258" s="66"/>
      <c r="V258" s="66"/>
      <c r="W258" s="66"/>
      <c r="X258" s="66"/>
      <c r="Y258" s="68"/>
      <c r="Z258" s="68"/>
      <c r="AA258" s="68"/>
      <c r="AB258" s="68"/>
      <c r="AC258" s="74"/>
      <c r="AD258" s="74"/>
      <c r="AE258" s="74"/>
      <c r="AF258" s="74"/>
      <c r="AG258" s="65" t="s">
        <v>618</v>
      </c>
      <c r="AH258" s="65" t="s">
        <v>619</v>
      </c>
      <c r="AI258" s="150" t="s">
        <v>716</v>
      </c>
      <c r="AJ258" s="102" t="s">
        <v>621</v>
      </c>
      <c r="AK258" s="97" t="s">
        <v>627</v>
      </c>
      <c r="AL258" s="97" t="s">
        <v>628</v>
      </c>
      <c r="AM258" s="97" t="s">
        <v>629</v>
      </c>
      <c r="AN258" s="97" t="s">
        <v>630</v>
      </c>
      <c r="AO258" s="68"/>
      <c r="AP258" s="68"/>
      <c r="AQ258" s="68"/>
      <c r="AR258" s="68"/>
      <c r="AS258" s="70"/>
      <c r="AT258" s="70"/>
      <c r="AU258" s="70"/>
      <c r="AV258" s="70"/>
      <c r="AW258" s="79"/>
      <c r="AX258" s="79"/>
      <c r="AY258" s="79"/>
      <c r="AZ258" s="79"/>
      <c r="BA258" s="70"/>
      <c r="BB258" s="70"/>
      <c r="BC258" s="70"/>
      <c r="BD258" s="70"/>
      <c r="BE258" s="100" t="s">
        <v>677</v>
      </c>
      <c r="BF258" s="100" t="s">
        <v>606</v>
      </c>
      <c r="BG258" s="101">
        <v>5</v>
      </c>
      <c r="BH258" s="100" t="s">
        <v>607</v>
      </c>
    </row>
    <row r="259" spans="1:60" ht="36" customHeight="1">
      <c r="A259" s="136">
        <v>111001102199</v>
      </c>
      <c r="B259" s="137" t="s">
        <v>372</v>
      </c>
      <c r="C259" s="138" t="s">
        <v>81</v>
      </c>
      <c r="D259" s="139" t="s">
        <v>194</v>
      </c>
      <c r="I259" s="89"/>
      <c r="J259" s="89"/>
      <c r="K259" s="89"/>
      <c r="L259" s="89"/>
      <c r="M259" s="182"/>
      <c r="N259" s="182"/>
      <c r="O259" s="182"/>
      <c r="P259" s="182"/>
      <c r="Q259" s="78" t="s">
        <v>596</v>
      </c>
      <c r="R259" s="80" t="s">
        <v>615</v>
      </c>
      <c r="S259" s="78" t="s">
        <v>704</v>
      </c>
      <c r="T259" s="79" t="s">
        <v>617</v>
      </c>
      <c r="U259" s="66" t="s">
        <v>596</v>
      </c>
      <c r="V259" s="66" t="s">
        <v>597</v>
      </c>
      <c r="W259" s="66" t="s">
        <v>598</v>
      </c>
      <c r="X259" s="66" t="s">
        <v>599</v>
      </c>
      <c r="Y259" s="68"/>
      <c r="Z259" s="68"/>
      <c r="AA259" s="68"/>
      <c r="AB259" s="68"/>
      <c r="AC259" s="74"/>
      <c r="AD259" s="74"/>
      <c r="AE259" s="74"/>
      <c r="AF259" s="74"/>
      <c r="AG259" s="79"/>
      <c r="AH259" s="79"/>
      <c r="AI259" s="146" t="s">
        <v>600</v>
      </c>
      <c r="AJ259" s="103" t="s">
        <v>600</v>
      </c>
      <c r="AK259" s="142"/>
      <c r="AL259" s="142"/>
      <c r="AM259" s="142"/>
      <c r="AN259" s="142"/>
      <c r="AO259" s="68"/>
      <c r="AP259" s="68"/>
      <c r="AQ259" s="68"/>
      <c r="AR259" s="68"/>
      <c r="AS259" s="70"/>
      <c r="AT259" s="70"/>
      <c r="AU259" s="70"/>
      <c r="AV259" s="70"/>
      <c r="AW259" s="79"/>
      <c r="AX259" s="79"/>
      <c r="AY259" s="79"/>
      <c r="AZ259" s="79"/>
      <c r="BA259" s="70" t="s">
        <v>668</v>
      </c>
      <c r="BB259" s="70" t="s">
        <v>669</v>
      </c>
      <c r="BC259" s="70" t="s">
        <v>670</v>
      </c>
      <c r="BD259" s="70" t="s">
        <v>671</v>
      </c>
      <c r="BE259" s="100" t="s">
        <v>605</v>
      </c>
      <c r="BF259" s="100" t="s">
        <v>606</v>
      </c>
      <c r="BG259" s="101">
        <v>1</v>
      </c>
      <c r="BH259" s="100" t="s">
        <v>607</v>
      </c>
    </row>
    <row r="260" spans="1:60" ht="36" customHeight="1">
      <c r="A260" s="136">
        <v>111001006483</v>
      </c>
      <c r="B260" s="137" t="s">
        <v>111</v>
      </c>
      <c r="C260" s="138" t="s">
        <v>81</v>
      </c>
      <c r="D260" s="139" t="s">
        <v>88</v>
      </c>
      <c r="I260" s="64" t="s">
        <v>622</v>
      </c>
      <c r="J260" s="104" t="s">
        <v>623</v>
      </c>
      <c r="K260" s="104" t="s">
        <v>624</v>
      </c>
      <c r="L260" s="105" t="s">
        <v>625</v>
      </c>
      <c r="M260" s="91"/>
      <c r="N260" s="91"/>
      <c r="O260" s="91"/>
      <c r="P260" s="91"/>
      <c r="Q260" s="78"/>
      <c r="R260" s="78"/>
      <c r="S260" s="78"/>
      <c r="T260" s="79"/>
      <c r="U260" s="66"/>
      <c r="V260" s="66"/>
      <c r="W260" s="66"/>
      <c r="X260" s="66"/>
      <c r="Y260" s="68"/>
      <c r="Z260" s="68"/>
      <c r="AA260" s="68"/>
      <c r="AB260" s="68"/>
      <c r="AC260" s="74"/>
      <c r="AD260" s="74"/>
      <c r="AE260" s="74"/>
      <c r="AF260" s="74"/>
      <c r="AG260" s="79"/>
      <c r="AH260" s="79"/>
      <c r="AI260" s="146" t="s">
        <v>600</v>
      </c>
      <c r="AJ260" s="103" t="s">
        <v>600</v>
      </c>
      <c r="AK260" s="142"/>
      <c r="AL260" s="142"/>
      <c r="AM260" s="142"/>
      <c r="AN260" s="142"/>
      <c r="AO260" s="68"/>
      <c r="AP260" s="68"/>
      <c r="AQ260" s="68"/>
      <c r="AR260" s="68"/>
      <c r="AS260" s="70"/>
      <c r="AT260" s="70"/>
      <c r="AU260" s="70"/>
      <c r="AV260" s="70"/>
      <c r="AW260" s="79"/>
      <c r="AX260" s="79"/>
      <c r="AY260" s="79"/>
      <c r="AZ260" s="79"/>
      <c r="BA260" s="70"/>
      <c r="BB260" s="70"/>
      <c r="BC260" s="70"/>
      <c r="BD260" s="70"/>
      <c r="BE260" s="100" t="s">
        <v>605</v>
      </c>
      <c r="BF260" s="100" t="s">
        <v>606</v>
      </c>
      <c r="BG260" s="101">
        <v>3</v>
      </c>
      <c r="BH260" s="100" t="s">
        <v>607</v>
      </c>
    </row>
    <row r="261" spans="1:60" ht="36" customHeight="1">
      <c r="A261" s="136">
        <v>111001086754</v>
      </c>
      <c r="B261" s="137" t="s">
        <v>351</v>
      </c>
      <c r="C261" s="138" t="s">
        <v>81</v>
      </c>
      <c r="D261" s="139" t="s">
        <v>106</v>
      </c>
      <c r="I261" s="64" t="s">
        <v>622</v>
      </c>
      <c r="J261" s="64" t="s">
        <v>623</v>
      </c>
      <c r="K261" s="64" t="s">
        <v>624</v>
      </c>
      <c r="L261" s="64" t="s">
        <v>625</v>
      </c>
      <c r="M261" s="199" t="s">
        <v>608</v>
      </c>
      <c r="N261" s="199" t="s">
        <v>609</v>
      </c>
      <c r="O261" s="199">
        <v>2</v>
      </c>
      <c r="P261" s="199" t="s">
        <v>649</v>
      </c>
      <c r="Q261" s="78" t="s">
        <v>650</v>
      </c>
      <c r="R261" s="80" t="s">
        <v>651</v>
      </c>
      <c r="S261" s="78" t="s">
        <v>930</v>
      </c>
      <c r="T261" s="79" t="s">
        <v>617</v>
      </c>
      <c r="U261" s="66"/>
      <c r="V261" s="66"/>
      <c r="W261" s="66"/>
      <c r="X261" s="66"/>
      <c r="Y261" s="68"/>
      <c r="Z261" s="68"/>
      <c r="AA261" s="68"/>
      <c r="AB261" s="68"/>
      <c r="AC261" s="88" t="s">
        <v>611</v>
      </c>
      <c r="AD261" s="92" t="s">
        <v>931</v>
      </c>
      <c r="AE261" s="91" t="s">
        <v>932</v>
      </c>
      <c r="AF261" s="89" t="s">
        <v>661</v>
      </c>
      <c r="AG261" s="65" t="s">
        <v>618</v>
      </c>
      <c r="AH261" s="65" t="s">
        <v>619</v>
      </c>
      <c r="AI261" s="150" t="s">
        <v>720</v>
      </c>
      <c r="AJ261" s="102" t="s">
        <v>621</v>
      </c>
      <c r="AK261" s="142"/>
      <c r="AL261" s="142"/>
      <c r="AM261" s="142"/>
      <c r="AN261" s="142"/>
      <c r="AO261" s="68"/>
      <c r="AP261" s="68"/>
      <c r="AQ261" s="68"/>
      <c r="AR261" s="68"/>
      <c r="AS261" s="70"/>
      <c r="AT261" s="70"/>
      <c r="AU261" s="70"/>
      <c r="AV261" s="70"/>
      <c r="AW261" s="79"/>
      <c r="AX261" s="79"/>
      <c r="AY261" s="79"/>
      <c r="AZ261" s="79"/>
      <c r="BA261" s="70"/>
      <c r="BB261" s="70"/>
      <c r="BC261" s="70"/>
      <c r="BD261" s="70"/>
      <c r="BE261" s="100" t="s">
        <v>605</v>
      </c>
      <c r="BF261" s="100" t="s">
        <v>606</v>
      </c>
      <c r="BG261" s="101">
        <v>2</v>
      </c>
      <c r="BH261" s="100" t="s">
        <v>607</v>
      </c>
    </row>
    <row r="262" spans="1:60" ht="36" customHeight="1">
      <c r="A262" s="136">
        <v>111001104256</v>
      </c>
      <c r="B262" s="137" t="s">
        <v>375</v>
      </c>
      <c r="C262" s="138" t="s">
        <v>81</v>
      </c>
      <c r="D262" s="139" t="s">
        <v>101</v>
      </c>
      <c r="I262" s="64" t="s">
        <v>622</v>
      </c>
      <c r="J262" s="64" t="s">
        <v>623</v>
      </c>
      <c r="K262" s="64" t="s">
        <v>624</v>
      </c>
      <c r="L262" s="64" t="s">
        <v>625</v>
      </c>
      <c r="M262" s="89"/>
      <c r="N262" s="89"/>
      <c r="O262" s="89"/>
      <c r="P262" s="89"/>
      <c r="Q262" s="78"/>
      <c r="R262" s="80"/>
      <c r="S262" s="78"/>
      <c r="T262" s="79"/>
      <c r="U262" s="66"/>
      <c r="V262" s="66"/>
      <c r="W262" s="66"/>
      <c r="X262" s="66"/>
      <c r="Y262" s="68"/>
      <c r="Z262" s="68"/>
      <c r="AA262" s="68"/>
      <c r="AB262" s="68"/>
      <c r="AC262" s="74"/>
      <c r="AD262" s="74"/>
      <c r="AE262" s="74"/>
      <c r="AF262" s="74"/>
      <c r="AG262" s="65" t="s">
        <v>618</v>
      </c>
      <c r="AH262" s="65" t="s">
        <v>619</v>
      </c>
      <c r="AI262" s="150" t="s">
        <v>720</v>
      </c>
      <c r="AJ262" s="102" t="s">
        <v>621</v>
      </c>
      <c r="AK262" s="97" t="s">
        <v>627</v>
      </c>
      <c r="AL262" s="98" t="s">
        <v>628</v>
      </c>
      <c r="AM262" s="98" t="s">
        <v>629</v>
      </c>
      <c r="AN262" s="98" t="s">
        <v>630</v>
      </c>
      <c r="AO262" s="72" t="s">
        <v>631</v>
      </c>
      <c r="AP262" s="73" t="s">
        <v>632</v>
      </c>
      <c r="AQ262" s="73" t="s">
        <v>672</v>
      </c>
      <c r="AR262" s="73" t="s">
        <v>634</v>
      </c>
      <c r="AS262" s="70"/>
      <c r="AT262" s="70"/>
      <c r="AU262" s="70"/>
      <c r="AV262" s="70"/>
      <c r="AW262" s="76" t="s">
        <v>641</v>
      </c>
      <c r="AX262" s="76" t="s">
        <v>642</v>
      </c>
      <c r="AY262" s="77">
        <v>6</v>
      </c>
      <c r="AZ262" s="77" t="s">
        <v>773</v>
      </c>
      <c r="BA262" s="70"/>
      <c r="BB262" s="70"/>
      <c r="BC262" s="70"/>
      <c r="BD262" s="70"/>
      <c r="BE262" s="100" t="s">
        <v>605</v>
      </c>
      <c r="BF262" s="100" t="s">
        <v>606</v>
      </c>
      <c r="BG262" s="185">
        <v>4</v>
      </c>
      <c r="BH262" s="100" t="s">
        <v>607</v>
      </c>
    </row>
    <row r="263" spans="1:60" ht="36" customHeight="1">
      <c r="A263" s="136">
        <v>111001104264</v>
      </c>
      <c r="B263" s="137" t="s">
        <v>376</v>
      </c>
      <c r="C263" s="138" t="s">
        <v>81</v>
      </c>
      <c r="D263" s="139" t="s">
        <v>101</v>
      </c>
      <c r="I263" s="89"/>
      <c r="J263" s="89"/>
      <c r="K263" s="89"/>
      <c r="L263" s="89"/>
      <c r="M263" s="89"/>
      <c r="N263" s="89"/>
      <c r="O263" s="89"/>
      <c r="P263" s="89"/>
      <c r="Q263" s="78"/>
      <c r="R263" s="78"/>
      <c r="S263" s="78"/>
      <c r="T263" s="79"/>
      <c r="U263" s="66"/>
      <c r="V263" s="66"/>
      <c r="W263" s="66"/>
      <c r="X263" s="66"/>
      <c r="Y263" s="68"/>
      <c r="Z263" s="68"/>
      <c r="AA263" s="68"/>
      <c r="AB263" s="68"/>
      <c r="AC263" s="74"/>
      <c r="AD263" s="74"/>
      <c r="AE263" s="74"/>
      <c r="AF263" s="74"/>
      <c r="AG263" s="79"/>
      <c r="AH263" s="79"/>
      <c r="AI263" s="146" t="s">
        <v>600</v>
      </c>
      <c r="AJ263" s="103" t="s">
        <v>600</v>
      </c>
      <c r="AK263" s="97" t="s">
        <v>627</v>
      </c>
      <c r="AL263" s="98" t="s">
        <v>628</v>
      </c>
      <c r="AM263" s="98" t="s">
        <v>629</v>
      </c>
      <c r="AN263" s="98" t="s">
        <v>630</v>
      </c>
      <c r="AO263" s="68"/>
      <c r="AP263" s="68"/>
      <c r="AQ263" s="68"/>
      <c r="AR263" s="68"/>
      <c r="AS263" s="70"/>
      <c r="AT263" s="70"/>
      <c r="AU263" s="70"/>
      <c r="AV263" s="70"/>
      <c r="AW263" s="79"/>
      <c r="AX263" s="79"/>
      <c r="AY263" s="79"/>
      <c r="AZ263" s="79"/>
      <c r="BA263" s="70"/>
      <c r="BB263" s="70"/>
      <c r="BC263" s="70"/>
      <c r="BD263" s="70"/>
      <c r="BE263" s="100" t="s">
        <v>605</v>
      </c>
      <c r="BF263" s="100" t="s">
        <v>606</v>
      </c>
      <c r="BG263" s="185">
        <v>3</v>
      </c>
      <c r="BH263" s="100" t="s">
        <v>607</v>
      </c>
    </row>
    <row r="264" spans="1:60" ht="36" customHeight="1">
      <c r="A264" s="136">
        <v>111001104272</v>
      </c>
      <c r="B264" s="137" t="s">
        <v>377</v>
      </c>
      <c r="C264" s="138" t="s">
        <v>71</v>
      </c>
      <c r="D264" s="139" t="s">
        <v>194</v>
      </c>
      <c r="I264" s="89"/>
      <c r="J264" s="89"/>
      <c r="K264" s="89"/>
      <c r="L264" s="89"/>
      <c r="M264" s="89"/>
      <c r="N264" s="89"/>
      <c r="O264" s="89"/>
      <c r="P264" s="89"/>
      <c r="Q264" s="78"/>
      <c r="R264" s="78"/>
      <c r="S264" s="78"/>
      <c r="T264" s="79"/>
      <c r="U264" s="66"/>
      <c r="V264" s="66"/>
      <c r="W264" s="66"/>
      <c r="X264" s="66"/>
      <c r="Y264" s="68"/>
      <c r="Z264" s="68"/>
      <c r="AA264" s="68"/>
      <c r="AB264" s="68"/>
      <c r="AC264" s="88" t="s">
        <v>674</v>
      </c>
      <c r="AD264" s="92" t="s">
        <v>612</v>
      </c>
      <c r="AE264" s="91" t="s">
        <v>933</v>
      </c>
      <c r="AF264" s="89" t="s">
        <v>614</v>
      </c>
      <c r="AG264" s="79"/>
      <c r="AH264" s="79"/>
      <c r="AI264" s="146" t="s">
        <v>600</v>
      </c>
      <c r="AJ264" s="103" t="s">
        <v>600</v>
      </c>
      <c r="AK264" s="142"/>
      <c r="AL264" s="142"/>
      <c r="AM264" s="142"/>
      <c r="AN264" s="142"/>
      <c r="AO264" s="68"/>
      <c r="AP264" s="68"/>
      <c r="AQ264" s="68"/>
      <c r="AR264" s="68"/>
      <c r="AS264" s="84">
        <v>46238</v>
      </c>
      <c r="AT264" s="85" t="s">
        <v>685</v>
      </c>
      <c r="AU264" s="70">
        <v>1</v>
      </c>
      <c r="AV264" s="85" t="s">
        <v>692</v>
      </c>
      <c r="AW264" s="79"/>
      <c r="AX264" s="79"/>
      <c r="AY264" s="79"/>
      <c r="AZ264" s="79"/>
      <c r="BA264" s="70"/>
      <c r="BB264" s="70"/>
      <c r="BC264" s="70"/>
      <c r="BD264" s="70"/>
      <c r="BE264" s="100" t="s">
        <v>605</v>
      </c>
      <c r="BF264" s="100" t="s">
        <v>606</v>
      </c>
      <c r="BG264" s="101">
        <v>4</v>
      </c>
      <c r="BH264" s="100" t="s">
        <v>607</v>
      </c>
    </row>
    <row r="265" spans="1:60" ht="36" customHeight="1">
      <c r="A265" s="136">
        <v>111001104281</v>
      </c>
      <c r="B265" s="137" t="s">
        <v>378</v>
      </c>
      <c r="C265" s="138" t="s">
        <v>81</v>
      </c>
      <c r="D265" s="139" t="s">
        <v>82</v>
      </c>
      <c r="I265" s="64" t="s">
        <v>622</v>
      </c>
      <c r="J265" s="64" t="s">
        <v>623</v>
      </c>
      <c r="K265" s="64" t="s">
        <v>624</v>
      </c>
      <c r="L265" s="64" t="s">
        <v>625</v>
      </c>
      <c r="M265" s="89"/>
      <c r="N265" s="89"/>
      <c r="O265" s="89"/>
      <c r="P265" s="89"/>
      <c r="Q265" s="78"/>
      <c r="R265" s="78"/>
      <c r="S265" s="78"/>
      <c r="T265" s="79"/>
      <c r="U265" s="66"/>
      <c r="V265" s="66"/>
      <c r="W265" s="66"/>
      <c r="X265" s="66"/>
      <c r="Y265" s="68"/>
      <c r="Z265" s="68"/>
      <c r="AA265" s="68"/>
      <c r="AB265" s="68"/>
      <c r="AC265" s="74"/>
      <c r="AD265" s="74"/>
      <c r="AE265" s="74"/>
      <c r="AF265" s="74"/>
      <c r="AG265" s="65" t="s">
        <v>618</v>
      </c>
      <c r="AH265" s="65" t="s">
        <v>619</v>
      </c>
      <c r="AI265" s="150" t="s">
        <v>855</v>
      </c>
      <c r="AJ265" s="102" t="s">
        <v>621</v>
      </c>
      <c r="AK265" s="97" t="s">
        <v>705</v>
      </c>
      <c r="AL265" s="98" t="s">
        <v>706</v>
      </c>
      <c r="AM265" s="98" t="s">
        <v>707</v>
      </c>
      <c r="AN265" s="98" t="s">
        <v>708</v>
      </c>
      <c r="AO265" s="68"/>
      <c r="AP265" s="68"/>
      <c r="AQ265" s="68"/>
      <c r="AR265" s="68"/>
      <c r="AS265" s="70"/>
      <c r="AT265" s="70"/>
      <c r="AU265" s="70"/>
      <c r="AV265" s="70"/>
      <c r="AW265" s="79"/>
      <c r="AX265" s="79"/>
      <c r="AY265" s="79"/>
      <c r="AZ265" s="79"/>
      <c r="BA265" s="70"/>
      <c r="BB265" s="70"/>
      <c r="BC265" s="70"/>
      <c r="BD265" s="70"/>
      <c r="BE265" s="100" t="s">
        <v>605</v>
      </c>
      <c r="BF265" s="100" t="s">
        <v>606</v>
      </c>
      <c r="BG265" s="101">
        <v>4</v>
      </c>
      <c r="BH265" s="100" t="s">
        <v>607</v>
      </c>
    </row>
    <row r="266" spans="1:60" ht="36" customHeight="1">
      <c r="A266" s="136">
        <v>111001104299</v>
      </c>
      <c r="B266" s="137" t="s">
        <v>379</v>
      </c>
      <c r="C266" s="138" t="s">
        <v>71</v>
      </c>
      <c r="D266" s="139" t="s">
        <v>106</v>
      </c>
      <c r="I266" s="89"/>
      <c r="J266" s="89"/>
      <c r="K266" s="89"/>
      <c r="L266" s="89"/>
      <c r="M266" s="104" t="s">
        <v>608</v>
      </c>
      <c r="N266" s="200" t="s">
        <v>609</v>
      </c>
      <c r="O266" s="104">
        <v>3</v>
      </c>
      <c r="P266" s="104" t="s">
        <v>644</v>
      </c>
      <c r="Q266" s="78"/>
      <c r="R266" s="78"/>
      <c r="S266" s="78"/>
      <c r="T266" s="79"/>
      <c r="U266" s="66"/>
      <c r="V266" s="66"/>
      <c r="W266" s="66"/>
      <c r="X266" s="66"/>
      <c r="Y266" s="68"/>
      <c r="Z266" s="68"/>
      <c r="AA266" s="68"/>
      <c r="AB266" s="68"/>
      <c r="AC266" s="74"/>
      <c r="AD266" s="74"/>
      <c r="AE266" s="74"/>
      <c r="AF266" s="74"/>
      <c r="AG266" s="79"/>
      <c r="AH266" s="79"/>
      <c r="AI266" s="146" t="s">
        <v>600</v>
      </c>
      <c r="AJ266" s="103" t="s">
        <v>600</v>
      </c>
      <c r="AK266" s="142"/>
      <c r="AL266" s="142"/>
      <c r="AM266" s="142"/>
      <c r="AN266" s="142"/>
      <c r="AO266" s="72" t="s">
        <v>631</v>
      </c>
      <c r="AP266" s="73" t="s">
        <v>632</v>
      </c>
      <c r="AQ266" s="73" t="s">
        <v>798</v>
      </c>
      <c r="AR266" s="73" t="s">
        <v>634</v>
      </c>
      <c r="AS266" s="70"/>
      <c r="AT266" s="70"/>
      <c r="AU266" s="70"/>
      <c r="AV266" s="70"/>
      <c r="AW266" s="79"/>
      <c r="AX266" s="79"/>
      <c r="AY266" s="79"/>
      <c r="AZ266" s="79"/>
      <c r="BA266" s="70" t="s">
        <v>668</v>
      </c>
      <c r="BB266" s="70" t="s">
        <v>669</v>
      </c>
      <c r="BC266" s="70" t="s">
        <v>934</v>
      </c>
      <c r="BD266" s="70" t="s">
        <v>671</v>
      </c>
      <c r="BE266" s="100" t="s">
        <v>605</v>
      </c>
      <c r="BF266" s="100" t="s">
        <v>606</v>
      </c>
      <c r="BG266" s="101">
        <v>2</v>
      </c>
      <c r="BH266" s="100" t="s">
        <v>607</v>
      </c>
    </row>
    <row r="267" spans="1:60" ht="36" customHeight="1">
      <c r="A267" s="136">
        <v>111001107883</v>
      </c>
      <c r="B267" s="137" t="s">
        <v>403</v>
      </c>
      <c r="C267" s="138" t="s">
        <v>81</v>
      </c>
      <c r="D267" s="139" t="s">
        <v>106</v>
      </c>
      <c r="I267" s="64" t="s">
        <v>622</v>
      </c>
      <c r="J267" s="64" t="s">
        <v>623</v>
      </c>
      <c r="K267" s="64" t="s">
        <v>624</v>
      </c>
      <c r="L267" s="64" t="s">
        <v>625</v>
      </c>
      <c r="M267" s="89"/>
      <c r="N267" s="89"/>
      <c r="O267" s="89"/>
      <c r="P267" s="89"/>
      <c r="Q267" s="78"/>
      <c r="R267" s="78"/>
      <c r="S267" s="78"/>
      <c r="T267" s="79"/>
      <c r="U267" s="66" t="s">
        <v>596</v>
      </c>
      <c r="V267" s="66" t="s">
        <v>597</v>
      </c>
      <c r="W267" s="66" t="s">
        <v>598</v>
      </c>
      <c r="X267" s="66" t="s">
        <v>599</v>
      </c>
      <c r="Y267" s="68"/>
      <c r="Z267" s="68"/>
      <c r="AA267" s="68"/>
      <c r="AB267" s="68"/>
      <c r="AC267" s="74"/>
      <c r="AD267" s="74"/>
      <c r="AE267" s="74"/>
      <c r="AF267" s="74"/>
      <c r="AG267" s="65" t="s">
        <v>618</v>
      </c>
      <c r="AH267" s="65" t="s">
        <v>619</v>
      </c>
      <c r="AI267" s="150" t="s">
        <v>843</v>
      </c>
      <c r="AJ267" s="102" t="s">
        <v>621</v>
      </c>
      <c r="AK267" s="142"/>
      <c r="AL267" s="163"/>
      <c r="AM267" s="163"/>
      <c r="AN267" s="163"/>
      <c r="AO267" s="68"/>
      <c r="AP267" s="68"/>
      <c r="AQ267" s="68"/>
      <c r="AR267" s="68"/>
      <c r="AS267" s="84">
        <v>46238</v>
      </c>
      <c r="AT267" s="85" t="s">
        <v>685</v>
      </c>
      <c r="AU267" s="70">
        <v>1</v>
      </c>
      <c r="AV267" s="85" t="s">
        <v>692</v>
      </c>
      <c r="AW267" s="76" t="s">
        <v>935</v>
      </c>
      <c r="AX267" s="76" t="s">
        <v>936</v>
      </c>
      <c r="AY267" s="79">
        <v>12</v>
      </c>
      <c r="AZ267" s="79" t="s">
        <v>937</v>
      </c>
      <c r="BA267" s="162"/>
      <c r="BB267" s="162"/>
      <c r="BC267" s="162"/>
      <c r="BD267" s="162"/>
      <c r="BE267" s="100" t="s">
        <v>605</v>
      </c>
      <c r="BF267" s="100" t="s">
        <v>606</v>
      </c>
      <c r="BG267" s="172">
        <v>2</v>
      </c>
      <c r="BH267" s="100" t="s">
        <v>607</v>
      </c>
    </row>
    <row r="268" spans="1:60" ht="36" customHeight="1">
      <c r="A268" s="136">
        <v>111001801080</v>
      </c>
      <c r="B268" s="137" t="s">
        <v>417</v>
      </c>
      <c r="C268" s="138" t="s">
        <v>77</v>
      </c>
      <c r="D268" s="139" t="s">
        <v>106</v>
      </c>
      <c r="I268" s="74"/>
      <c r="J268" s="74"/>
      <c r="K268" s="74"/>
      <c r="L268" s="74"/>
      <c r="M268" s="89"/>
      <c r="N268" s="89"/>
      <c r="O268" s="89"/>
      <c r="P268" s="89"/>
      <c r="Q268" s="78"/>
      <c r="R268" s="78"/>
      <c r="S268" s="78"/>
      <c r="T268" s="79"/>
      <c r="U268" s="66" t="s">
        <v>596</v>
      </c>
      <c r="V268" s="66" t="s">
        <v>597</v>
      </c>
      <c r="W268" s="66" t="s">
        <v>598</v>
      </c>
      <c r="X268" s="66" t="s">
        <v>599</v>
      </c>
      <c r="Y268" s="68" t="s">
        <v>703</v>
      </c>
      <c r="Z268" s="68" t="s">
        <v>679</v>
      </c>
      <c r="AA268" s="68" t="s">
        <v>680</v>
      </c>
      <c r="AB268" s="68">
        <v>10</v>
      </c>
      <c r="AC268" s="74"/>
      <c r="AD268" s="74"/>
      <c r="AE268" s="74"/>
      <c r="AF268" s="165"/>
      <c r="AG268" s="65" t="s">
        <v>618</v>
      </c>
      <c r="AH268" s="65" t="s">
        <v>619</v>
      </c>
      <c r="AI268" s="150" t="s">
        <v>850</v>
      </c>
      <c r="AJ268" s="102" t="s">
        <v>621</v>
      </c>
      <c r="AK268" s="97" t="s">
        <v>627</v>
      </c>
      <c r="AL268" s="97" t="s">
        <v>628</v>
      </c>
      <c r="AM268" s="97" t="s">
        <v>629</v>
      </c>
      <c r="AN268" s="97" t="s">
        <v>630</v>
      </c>
      <c r="AO268" s="72" t="s">
        <v>631</v>
      </c>
      <c r="AP268" s="73" t="s">
        <v>632</v>
      </c>
      <c r="AQ268" s="73" t="s">
        <v>938</v>
      </c>
      <c r="AR268" s="73" t="s">
        <v>634</v>
      </c>
      <c r="AS268" s="70"/>
      <c r="AT268" s="70"/>
      <c r="AU268" s="70"/>
      <c r="AV268" s="70"/>
      <c r="AW268" s="79"/>
      <c r="AX268" s="79"/>
      <c r="AY268" s="79"/>
      <c r="AZ268" s="79"/>
      <c r="BA268" s="70"/>
      <c r="BB268" s="70"/>
      <c r="BC268" s="70"/>
      <c r="BD268" s="162"/>
      <c r="BE268" s="100" t="s">
        <v>605</v>
      </c>
      <c r="BF268" s="100" t="s">
        <v>606</v>
      </c>
      <c r="BG268" s="101">
        <v>2</v>
      </c>
      <c r="BH268" s="100" t="s">
        <v>607</v>
      </c>
    </row>
    <row r="269" spans="1:60" ht="36" customHeight="1">
      <c r="A269" s="136">
        <v>111850001380</v>
      </c>
      <c r="B269" s="137" t="s">
        <v>458</v>
      </c>
      <c r="C269" s="138" t="s">
        <v>81</v>
      </c>
      <c r="D269" s="139" t="s">
        <v>182</v>
      </c>
      <c r="I269" s="64" t="s">
        <v>622</v>
      </c>
      <c r="J269" s="104" t="s">
        <v>623</v>
      </c>
      <c r="K269" s="104" t="s">
        <v>624</v>
      </c>
      <c r="L269" s="104" t="s">
        <v>625</v>
      </c>
      <c r="M269" s="89"/>
      <c r="N269" s="89"/>
      <c r="O269" s="89"/>
      <c r="P269" s="89"/>
      <c r="Q269" s="78"/>
      <c r="R269" s="78"/>
      <c r="S269" s="78"/>
      <c r="T269" s="79"/>
      <c r="U269" s="66"/>
      <c r="V269" s="66"/>
      <c r="W269" s="66"/>
      <c r="X269" s="66"/>
      <c r="Y269" s="68"/>
      <c r="Z269" s="68"/>
      <c r="AA269" s="68"/>
      <c r="AB269" s="68"/>
      <c r="AC269" s="74"/>
      <c r="AD269" s="74"/>
      <c r="AE269" s="74"/>
      <c r="AF269" s="74"/>
      <c r="AG269" s="65" t="s">
        <v>618</v>
      </c>
      <c r="AH269" s="65" t="s">
        <v>619</v>
      </c>
      <c r="AI269" s="150" t="s">
        <v>666</v>
      </c>
      <c r="AJ269" s="102" t="s">
        <v>621</v>
      </c>
      <c r="AK269" s="142"/>
      <c r="AL269" s="142"/>
      <c r="AM269" s="142"/>
      <c r="AN269" s="142"/>
      <c r="AO269" s="86" t="s">
        <v>645</v>
      </c>
      <c r="AP269" s="87" t="s">
        <v>646</v>
      </c>
      <c r="AQ269" s="87" t="s">
        <v>654</v>
      </c>
      <c r="AR269" s="87" t="s">
        <v>939</v>
      </c>
      <c r="AS269" s="70"/>
      <c r="AT269" s="70"/>
      <c r="AU269" s="70"/>
      <c r="AV269" s="70"/>
      <c r="AW269" s="79"/>
      <c r="AX269" s="79"/>
      <c r="AY269" s="79"/>
      <c r="AZ269" s="79"/>
      <c r="BA269" s="70"/>
      <c r="BB269" s="70"/>
      <c r="BC269" s="70"/>
      <c r="BD269" s="70"/>
      <c r="BE269" s="100" t="s">
        <v>677</v>
      </c>
      <c r="BF269" s="100" t="s">
        <v>606</v>
      </c>
      <c r="BG269" s="101">
        <v>2</v>
      </c>
      <c r="BH269" s="100" t="s">
        <v>607</v>
      </c>
    </row>
    <row r="270" spans="1:60" ht="36" customHeight="1">
      <c r="A270" s="136">
        <v>211850000981</v>
      </c>
      <c r="B270" s="137" t="s">
        <v>482</v>
      </c>
      <c r="C270" s="138" t="s">
        <v>77</v>
      </c>
      <c r="D270" s="139" t="s">
        <v>182</v>
      </c>
      <c r="E270" s="75" t="s">
        <v>765</v>
      </c>
      <c r="F270" s="75" t="s">
        <v>736</v>
      </c>
      <c r="G270" s="75" t="s">
        <v>799</v>
      </c>
      <c r="H270" s="167" t="s">
        <v>738</v>
      </c>
      <c r="I270" s="64" t="s">
        <v>622</v>
      </c>
      <c r="J270" s="104" t="s">
        <v>623</v>
      </c>
      <c r="K270" s="104" t="s">
        <v>624</v>
      </c>
      <c r="L270" s="104" t="s">
        <v>625</v>
      </c>
      <c r="M270" s="89"/>
      <c r="N270" s="89"/>
      <c r="O270" s="89"/>
      <c r="P270" s="89"/>
      <c r="Q270" s="78"/>
      <c r="R270" s="78"/>
      <c r="S270" s="78"/>
      <c r="T270" s="79"/>
      <c r="U270" s="66"/>
      <c r="V270" s="66"/>
      <c r="W270" s="66"/>
      <c r="X270" s="66"/>
      <c r="Y270" s="68" t="s">
        <v>940</v>
      </c>
      <c r="Z270" s="68" t="s">
        <v>928</v>
      </c>
      <c r="AA270" s="68" t="s">
        <v>662</v>
      </c>
      <c r="AB270" s="68" t="s">
        <v>782</v>
      </c>
      <c r="AC270" s="74"/>
      <c r="AD270" s="74"/>
      <c r="AE270" s="74"/>
      <c r="AF270" s="74"/>
      <c r="AG270" s="65" t="s">
        <v>618</v>
      </c>
      <c r="AH270" s="65" t="s">
        <v>619</v>
      </c>
      <c r="AI270" s="150" t="s">
        <v>626</v>
      </c>
      <c r="AJ270" s="102" t="s">
        <v>621</v>
      </c>
      <c r="AK270" s="142"/>
      <c r="AL270" s="142"/>
      <c r="AM270" s="142"/>
      <c r="AN270" s="142"/>
      <c r="AO270" s="68"/>
      <c r="AP270" s="68"/>
      <c r="AQ270" s="68"/>
      <c r="AR270" s="68"/>
      <c r="AS270" s="70"/>
      <c r="AT270" s="70"/>
      <c r="AU270" s="70"/>
      <c r="AV270" s="70"/>
      <c r="AW270" s="76" t="s">
        <v>641</v>
      </c>
      <c r="AX270" s="76" t="s">
        <v>642</v>
      </c>
      <c r="AY270" s="76">
        <v>8</v>
      </c>
      <c r="AZ270" s="76" t="s">
        <v>643</v>
      </c>
      <c r="BA270" s="70"/>
      <c r="BB270" s="70"/>
      <c r="BC270" s="70"/>
      <c r="BD270" s="70"/>
      <c r="BE270" s="100" t="s">
        <v>677</v>
      </c>
      <c r="BF270" s="100" t="s">
        <v>606</v>
      </c>
      <c r="BG270" s="101">
        <v>2</v>
      </c>
      <c r="BH270" s="100" t="s">
        <v>607</v>
      </c>
    </row>
    <row r="271" spans="1:60" ht="36" customHeight="1">
      <c r="A271" s="136">
        <v>111001030872</v>
      </c>
      <c r="B271" s="137" t="s">
        <v>275</v>
      </c>
      <c r="C271" s="138" t="s">
        <v>81</v>
      </c>
      <c r="D271" s="139" t="s">
        <v>182</v>
      </c>
      <c r="I271" s="155"/>
      <c r="J271" s="155"/>
      <c r="K271" s="155"/>
      <c r="L271" s="166"/>
      <c r="M271" s="89"/>
      <c r="N271" s="89"/>
      <c r="O271" s="89"/>
      <c r="P271" s="89"/>
      <c r="Q271" s="78"/>
      <c r="R271" s="78"/>
      <c r="S271" s="78"/>
      <c r="T271" s="79"/>
      <c r="U271" s="66"/>
      <c r="V271" s="66"/>
      <c r="W271" s="66"/>
      <c r="X271" s="66"/>
      <c r="Y271" s="68"/>
      <c r="Z271" s="68"/>
      <c r="AA271" s="68"/>
      <c r="AB271" s="68"/>
      <c r="AC271" s="88" t="s">
        <v>674</v>
      </c>
      <c r="AD271" s="74" t="s">
        <v>612</v>
      </c>
      <c r="AE271" s="74" t="s">
        <v>941</v>
      </c>
      <c r="AF271" s="74" t="s">
        <v>614</v>
      </c>
      <c r="AG271" s="65" t="s">
        <v>618</v>
      </c>
      <c r="AH271" s="65" t="s">
        <v>619</v>
      </c>
      <c r="AI271" s="150" t="s">
        <v>843</v>
      </c>
      <c r="AJ271" s="102" t="s">
        <v>621</v>
      </c>
      <c r="AK271" s="97" t="s">
        <v>627</v>
      </c>
      <c r="AL271" s="97" t="s">
        <v>628</v>
      </c>
      <c r="AM271" s="97" t="s">
        <v>718</v>
      </c>
      <c r="AN271" s="97" t="s">
        <v>630</v>
      </c>
      <c r="AO271" s="72" t="s">
        <v>631</v>
      </c>
      <c r="AP271" s="72" t="s">
        <v>632</v>
      </c>
      <c r="AQ271" s="72" t="s">
        <v>798</v>
      </c>
      <c r="AR271" s="72" t="s">
        <v>634</v>
      </c>
      <c r="AS271" s="70"/>
      <c r="AT271" s="70"/>
      <c r="AU271" s="70"/>
      <c r="AV271" s="70"/>
      <c r="AW271" s="79"/>
      <c r="AX271" s="79"/>
      <c r="AY271" s="79"/>
      <c r="AZ271" s="79"/>
      <c r="BA271" s="70"/>
      <c r="BB271" s="70"/>
      <c r="BC271" s="70"/>
      <c r="BD271" s="70"/>
      <c r="BE271" s="100" t="s">
        <v>677</v>
      </c>
      <c r="BF271" s="100" t="s">
        <v>606</v>
      </c>
      <c r="BG271" s="101">
        <v>2</v>
      </c>
      <c r="BH271" s="100" t="s">
        <v>607</v>
      </c>
    </row>
    <row r="272" spans="1:60" ht="36" customHeight="1">
      <c r="A272" s="136">
        <v>111001104388</v>
      </c>
      <c r="B272" s="137" t="s">
        <v>385</v>
      </c>
      <c r="C272" s="138" t="s">
        <v>81</v>
      </c>
      <c r="D272" s="139" t="s">
        <v>101</v>
      </c>
      <c r="I272" s="89"/>
      <c r="J272" s="89"/>
      <c r="K272" s="89"/>
      <c r="L272" s="89"/>
      <c r="M272" s="182"/>
      <c r="N272" s="89"/>
      <c r="O272" s="89"/>
      <c r="P272" s="89"/>
      <c r="Q272" s="78"/>
      <c r="R272" s="78"/>
      <c r="S272" s="78"/>
      <c r="T272" s="79"/>
      <c r="U272" s="66" t="s">
        <v>596</v>
      </c>
      <c r="V272" s="66" t="s">
        <v>597</v>
      </c>
      <c r="W272" s="66" t="s">
        <v>598</v>
      </c>
      <c r="X272" s="66" t="s">
        <v>599</v>
      </c>
      <c r="Y272" s="68"/>
      <c r="Z272" s="68"/>
      <c r="AA272" s="68"/>
      <c r="AB272" s="68"/>
      <c r="AC272" s="74"/>
      <c r="AD272" s="74"/>
      <c r="AE272" s="74"/>
      <c r="AF272" s="74"/>
      <c r="AG272" s="79"/>
      <c r="AH272" s="79"/>
      <c r="AI272" s="146" t="s">
        <v>600</v>
      </c>
      <c r="AJ272" s="103" t="s">
        <v>600</v>
      </c>
      <c r="AK272" s="97" t="s">
        <v>627</v>
      </c>
      <c r="AL272" s="98" t="s">
        <v>628</v>
      </c>
      <c r="AM272" s="98" t="s">
        <v>629</v>
      </c>
      <c r="AN272" s="98" t="s">
        <v>630</v>
      </c>
      <c r="AO272" s="68"/>
      <c r="AP272" s="68"/>
      <c r="AQ272" s="68"/>
      <c r="AR272" s="68"/>
      <c r="AS272" s="70"/>
      <c r="AT272" s="70"/>
      <c r="AU272" s="70"/>
      <c r="AV272" s="70"/>
      <c r="AW272" s="79"/>
      <c r="AX272" s="79"/>
      <c r="AY272" s="79"/>
      <c r="AZ272" s="79"/>
      <c r="BA272" s="70"/>
      <c r="BB272" s="70"/>
      <c r="BC272" s="70"/>
      <c r="BD272" s="70"/>
      <c r="BE272" s="100" t="s">
        <v>605</v>
      </c>
      <c r="BF272" s="100" t="s">
        <v>606</v>
      </c>
      <c r="BG272" s="185">
        <v>4</v>
      </c>
      <c r="BH272" s="100" t="s">
        <v>607</v>
      </c>
    </row>
    <row r="273" spans="1:60" ht="36" customHeight="1">
      <c r="A273" s="136">
        <v>111001104558</v>
      </c>
      <c r="B273" s="137" t="s">
        <v>386</v>
      </c>
      <c r="C273" s="138" t="s">
        <v>71</v>
      </c>
      <c r="D273" s="139" t="s">
        <v>82</v>
      </c>
      <c r="I273" s="89"/>
      <c r="J273" s="89"/>
      <c r="K273" s="89"/>
      <c r="L273" s="201"/>
      <c r="M273" s="144" t="s">
        <v>608</v>
      </c>
      <c r="N273" s="200" t="s">
        <v>609</v>
      </c>
      <c r="O273" s="104">
        <v>3</v>
      </c>
      <c r="P273" s="104" t="s">
        <v>709</v>
      </c>
      <c r="Q273" s="78"/>
      <c r="R273" s="78"/>
      <c r="S273" s="78"/>
      <c r="T273" s="79"/>
      <c r="U273" s="66"/>
      <c r="V273" s="66"/>
      <c r="W273" s="66"/>
      <c r="X273" s="66"/>
      <c r="Y273" s="68"/>
      <c r="Z273" s="68"/>
      <c r="AA273" s="68"/>
      <c r="AB273" s="68"/>
      <c r="AC273" s="74"/>
      <c r="AD273" s="74"/>
      <c r="AE273" s="74"/>
      <c r="AF273" s="74"/>
      <c r="AG273" s="79"/>
      <c r="AH273" s="79"/>
      <c r="AI273" s="146" t="s">
        <v>600</v>
      </c>
      <c r="AJ273" s="103" t="s">
        <v>600</v>
      </c>
      <c r="AK273" s="142"/>
      <c r="AL273" s="142"/>
      <c r="AM273" s="142"/>
      <c r="AN273" s="142"/>
      <c r="AO273" s="72" t="s">
        <v>639</v>
      </c>
      <c r="AP273" s="73" t="s">
        <v>640</v>
      </c>
      <c r="AQ273" s="73" t="s">
        <v>662</v>
      </c>
      <c r="AR273" s="73" t="s">
        <v>663</v>
      </c>
      <c r="AS273" s="70"/>
      <c r="AT273" s="70"/>
      <c r="AU273" s="70"/>
      <c r="AV273" s="70"/>
      <c r="AW273" s="79"/>
      <c r="AX273" s="79"/>
      <c r="AY273" s="79"/>
      <c r="AZ273" s="79"/>
      <c r="BA273" s="70"/>
      <c r="BB273" s="70"/>
      <c r="BC273" s="70"/>
      <c r="BD273" s="70"/>
      <c r="BE273" s="100" t="s">
        <v>605</v>
      </c>
      <c r="BF273" s="100" t="s">
        <v>606</v>
      </c>
      <c r="BG273" s="101">
        <v>4</v>
      </c>
      <c r="BH273" s="100" t="s">
        <v>607</v>
      </c>
    </row>
    <row r="274" spans="1:60" ht="36" customHeight="1">
      <c r="A274" s="136">
        <v>111001801098</v>
      </c>
      <c r="B274" s="137" t="s">
        <v>418</v>
      </c>
      <c r="C274" s="138" t="s">
        <v>81</v>
      </c>
      <c r="D274" s="139" t="s">
        <v>106</v>
      </c>
      <c r="I274" s="64" t="s">
        <v>622</v>
      </c>
      <c r="J274" s="104" t="s">
        <v>623</v>
      </c>
      <c r="K274" s="104" t="s">
        <v>624</v>
      </c>
      <c r="L274" s="105" t="s">
        <v>625</v>
      </c>
      <c r="M274" s="91"/>
      <c r="N274" s="182"/>
      <c r="O274" s="182"/>
      <c r="P274" s="182"/>
      <c r="Q274" s="78"/>
      <c r="R274" s="78"/>
      <c r="S274" s="78"/>
      <c r="T274" s="79"/>
      <c r="U274" s="66" t="s">
        <v>596</v>
      </c>
      <c r="V274" s="66" t="s">
        <v>597</v>
      </c>
      <c r="W274" s="66" t="s">
        <v>598</v>
      </c>
      <c r="X274" s="66" t="s">
        <v>599</v>
      </c>
      <c r="Y274" s="68"/>
      <c r="Z274" s="68"/>
      <c r="AA274" s="68"/>
      <c r="AB274" s="68"/>
      <c r="AC274" s="74"/>
      <c r="AD274" s="92"/>
      <c r="AE274" s="91"/>
      <c r="AF274" s="89"/>
      <c r="AG274" s="65" t="s">
        <v>618</v>
      </c>
      <c r="AH274" s="65" t="s">
        <v>619</v>
      </c>
      <c r="AI274" s="150" t="s">
        <v>653</v>
      </c>
      <c r="AJ274" s="102" t="s">
        <v>621</v>
      </c>
      <c r="AK274" s="97" t="s">
        <v>627</v>
      </c>
      <c r="AL274" s="97" t="s">
        <v>628</v>
      </c>
      <c r="AM274" s="97" t="s">
        <v>824</v>
      </c>
      <c r="AN274" s="97" t="s">
        <v>630</v>
      </c>
      <c r="AO274" s="72" t="s">
        <v>639</v>
      </c>
      <c r="AP274" s="72" t="s">
        <v>640</v>
      </c>
      <c r="AQ274" s="72" t="s">
        <v>662</v>
      </c>
      <c r="AR274" s="72" t="s">
        <v>663</v>
      </c>
      <c r="AS274" s="70"/>
      <c r="AT274" s="70"/>
      <c r="AU274" s="70"/>
      <c r="AV274" s="70"/>
      <c r="AW274" s="79"/>
      <c r="AX274" s="79"/>
      <c r="AY274" s="79"/>
      <c r="AZ274" s="79"/>
      <c r="BA274" s="70"/>
      <c r="BB274" s="70"/>
      <c r="BC274" s="70"/>
      <c r="BD274" s="70"/>
      <c r="BE274" s="100" t="s">
        <v>605</v>
      </c>
      <c r="BF274" s="100" t="s">
        <v>606</v>
      </c>
      <c r="BG274" s="101">
        <v>2</v>
      </c>
      <c r="BH274" s="100" t="s">
        <v>607</v>
      </c>
    </row>
    <row r="275" spans="1:60" ht="36" customHeight="1">
      <c r="A275" s="136">
        <v>111001801101</v>
      </c>
      <c r="B275" s="137" t="s">
        <v>419</v>
      </c>
      <c r="C275" s="138" t="s">
        <v>81</v>
      </c>
      <c r="D275" s="139" t="s">
        <v>106</v>
      </c>
      <c r="I275" s="64" t="s">
        <v>622</v>
      </c>
      <c r="J275" s="104" t="s">
        <v>623</v>
      </c>
      <c r="K275" s="104" t="s">
        <v>624</v>
      </c>
      <c r="L275" s="105" t="s">
        <v>625</v>
      </c>
      <c r="M275" s="91"/>
      <c r="N275" s="149"/>
      <c r="O275" s="91"/>
      <c r="P275" s="91"/>
      <c r="Q275" s="78"/>
      <c r="R275" s="78"/>
      <c r="S275" s="78"/>
      <c r="T275" s="79"/>
      <c r="U275" s="66"/>
      <c r="V275" s="66"/>
      <c r="W275" s="66"/>
      <c r="X275" s="66"/>
      <c r="Y275" s="68"/>
      <c r="Z275" s="68"/>
      <c r="AA275" s="68"/>
      <c r="AB275" s="68"/>
      <c r="AC275" s="74"/>
      <c r="AD275" s="74"/>
      <c r="AE275" s="74"/>
      <c r="AF275" s="74"/>
      <c r="AG275" s="65" t="s">
        <v>618</v>
      </c>
      <c r="AH275" s="65" t="s">
        <v>619</v>
      </c>
      <c r="AI275" s="150" t="s">
        <v>653</v>
      </c>
      <c r="AJ275" s="102" t="s">
        <v>621</v>
      </c>
      <c r="AK275" s="97" t="s">
        <v>627</v>
      </c>
      <c r="AL275" s="98" t="s">
        <v>628</v>
      </c>
      <c r="AM275" s="98" t="s">
        <v>718</v>
      </c>
      <c r="AN275" s="98" t="s">
        <v>630</v>
      </c>
      <c r="AO275" s="68"/>
      <c r="AP275" s="68"/>
      <c r="AQ275" s="68"/>
      <c r="AR275" s="68"/>
      <c r="AS275" s="70"/>
      <c r="AT275" s="70"/>
      <c r="AU275" s="70"/>
      <c r="AV275" s="70"/>
      <c r="AW275" s="79"/>
      <c r="AX275" s="79"/>
      <c r="AY275" s="79"/>
      <c r="AZ275" s="79"/>
      <c r="BA275" s="70"/>
      <c r="BB275" s="70"/>
      <c r="BC275" s="70"/>
      <c r="BD275" s="70"/>
      <c r="BE275" s="100" t="s">
        <v>605</v>
      </c>
      <c r="BF275" s="100" t="s">
        <v>606</v>
      </c>
      <c r="BG275" s="101">
        <v>2</v>
      </c>
      <c r="BH275" s="100" t="s">
        <v>607</v>
      </c>
    </row>
    <row r="276" spans="1:60" ht="36" customHeight="1">
      <c r="A276" s="136">
        <v>111001106984</v>
      </c>
      <c r="B276" s="143" t="s">
        <v>389</v>
      </c>
      <c r="C276" s="138" t="s">
        <v>71</v>
      </c>
      <c r="D276" s="139" t="s">
        <v>82</v>
      </c>
      <c r="E276" s="75" t="s">
        <v>735</v>
      </c>
      <c r="F276" s="75" t="s">
        <v>736</v>
      </c>
      <c r="G276" s="75" t="s">
        <v>942</v>
      </c>
      <c r="H276" s="61" t="s">
        <v>738</v>
      </c>
      <c r="I276" s="89"/>
      <c r="J276" s="89"/>
      <c r="K276" s="89"/>
      <c r="L276" s="201"/>
      <c r="M276" s="144" t="s">
        <v>608</v>
      </c>
      <c r="N276" s="145" t="s">
        <v>609</v>
      </c>
      <c r="O276" s="144">
        <v>3</v>
      </c>
      <c r="P276" s="144" t="s">
        <v>761</v>
      </c>
      <c r="Q276" s="78"/>
      <c r="R276" s="78"/>
      <c r="S276" s="78"/>
      <c r="T276" s="79"/>
      <c r="U276" s="66"/>
      <c r="V276" s="66"/>
      <c r="W276" s="66"/>
      <c r="X276" s="66"/>
      <c r="Y276" s="68"/>
      <c r="Z276" s="68"/>
      <c r="AA276" s="68"/>
      <c r="AB276" s="68"/>
      <c r="AC276" s="74"/>
      <c r="AD276" s="74"/>
      <c r="AE276" s="74"/>
      <c r="AF276" s="74"/>
      <c r="AG276" s="79"/>
      <c r="AH276" s="79"/>
      <c r="AI276" s="146" t="s">
        <v>600</v>
      </c>
      <c r="AJ276" s="103" t="s">
        <v>600</v>
      </c>
      <c r="AK276" s="97" t="s">
        <v>627</v>
      </c>
      <c r="AL276" s="98" t="s">
        <v>628</v>
      </c>
      <c r="AM276" s="98" t="s">
        <v>943</v>
      </c>
      <c r="AN276" s="98" t="s">
        <v>630</v>
      </c>
      <c r="AO276" s="68"/>
      <c r="AP276" s="68"/>
      <c r="AQ276" s="68"/>
      <c r="AR276" s="68"/>
      <c r="AS276" s="70"/>
      <c r="AT276" s="70"/>
      <c r="AU276" s="70"/>
      <c r="AV276" s="70"/>
      <c r="AW276" s="79"/>
      <c r="AX276" s="79"/>
      <c r="AY276" s="79"/>
      <c r="AZ276" s="79"/>
      <c r="BA276" s="70"/>
      <c r="BB276" s="70"/>
      <c r="BC276" s="70"/>
      <c r="BD276" s="70"/>
      <c r="BE276" s="100" t="s">
        <v>605</v>
      </c>
      <c r="BF276" s="100" t="s">
        <v>606</v>
      </c>
      <c r="BG276" s="101">
        <v>3</v>
      </c>
      <c r="BH276" s="100" t="s">
        <v>607</v>
      </c>
    </row>
    <row r="277" spans="1:60" ht="36" customHeight="1">
      <c r="A277" s="136">
        <v>111001107069</v>
      </c>
      <c r="B277" s="137" t="s">
        <v>390</v>
      </c>
      <c r="C277" s="138" t="s">
        <v>81</v>
      </c>
      <c r="D277" s="139" t="s">
        <v>101</v>
      </c>
      <c r="I277" s="89"/>
      <c r="J277" s="89"/>
      <c r="K277" s="89"/>
      <c r="L277" s="89"/>
      <c r="M277" s="157"/>
      <c r="N277" s="157"/>
      <c r="O277" s="157"/>
      <c r="P277" s="157"/>
      <c r="Q277" s="78" t="s">
        <v>650</v>
      </c>
      <c r="R277" s="80" t="s">
        <v>651</v>
      </c>
      <c r="S277" s="78" t="s">
        <v>944</v>
      </c>
      <c r="T277" s="79" t="s">
        <v>617</v>
      </c>
      <c r="U277" s="66"/>
      <c r="V277" s="66"/>
      <c r="W277" s="66"/>
      <c r="X277" s="66"/>
      <c r="Y277" s="68"/>
      <c r="Z277" s="68"/>
      <c r="AA277" s="68"/>
      <c r="AB277" s="68"/>
      <c r="AC277" s="74"/>
      <c r="AD277" s="74"/>
      <c r="AE277" s="74"/>
      <c r="AF277" s="74"/>
      <c r="AG277" s="79"/>
      <c r="AH277" s="79"/>
      <c r="AI277" s="146" t="s">
        <v>600</v>
      </c>
      <c r="AJ277" s="103" t="s">
        <v>600</v>
      </c>
      <c r="AK277" s="142"/>
      <c r="AL277" s="142"/>
      <c r="AM277" s="142"/>
      <c r="AN277" s="142"/>
      <c r="AO277" s="72" t="s">
        <v>631</v>
      </c>
      <c r="AP277" s="73" t="s">
        <v>632</v>
      </c>
      <c r="AQ277" s="73" t="s">
        <v>683</v>
      </c>
      <c r="AR277" s="161" t="s">
        <v>634</v>
      </c>
      <c r="AS277" s="70"/>
      <c r="AT277" s="70"/>
      <c r="AU277" s="70"/>
      <c r="AV277" s="70"/>
      <c r="AW277" s="79"/>
      <c r="AX277" s="79"/>
      <c r="AY277" s="79"/>
      <c r="AZ277" s="79"/>
      <c r="BA277" s="70"/>
      <c r="BB277" s="70"/>
      <c r="BC277" s="70"/>
      <c r="BD277" s="70"/>
      <c r="BE277" s="100" t="s">
        <v>605</v>
      </c>
      <c r="BF277" s="100" t="s">
        <v>606</v>
      </c>
      <c r="BG277" s="185">
        <v>2</v>
      </c>
      <c r="BH277" s="100" t="s">
        <v>607</v>
      </c>
    </row>
    <row r="278" spans="1:60" ht="36" customHeight="1">
      <c r="A278" s="136">
        <v>111001107077</v>
      </c>
      <c r="B278" s="137" t="s">
        <v>391</v>
      </c>
      <c r="C278" s="138" t="s">
        <v>81</v>
      </c>
      <c r="D278" s="139" t="s">
        <v>101</v>
      </c>
      <c r="I278" s="89"/>
      <c r="J278" s="89"/>
      <c r="K278" s="89"/>
      <c r="L278" s="89"/>
      <c r="M278" s="89"/>
      <c r="N278" s="89"/>
      <c r="O278" s="89"/>
      <c r="P278" s="89"/>
      <c r="Q278" s="78"/>
      <c r="R278" s="78"/>
      <c r="S278" s="78"/>
      <c r="T278" s="79"/>
      <c r="U278" s="66"/>
      <c r="V278" s="66"/>
      <c r="W278" s="66"/>
      <c r="X278" s="66"/>
      <c r="Y278" s="68"/>
      <c r="Z278" s="68"/>
      <c r="AA278" s="68"/>
      <c r="AB278" s="68"/>
      <c r="AC278" s="88" t="s">
        <v>664</v>
      </c>
      <c r="AD278" s="92" t="s">
        <v>659</v>
      </c>
      <c r="AE278" s="91" t="s">
        <v>849</v>
      </c>
      <c r="AF278" s="89" t="s">
        <v>661</v>
      </c>
      <c r="AG278" s="65" t="s">
        <v>618</v>
      </c>
      <c r="AH278" s="65" t="s">
        <v>619</v>
      </c>
      <c r="AI278" s="150" t="s">
        <v>945</v>
      </c>
      <c r="AJ278" s="102" t="s">
        <v>621</v>
      </c>
      <c r="AK278" s="97" t="s">
        <v>705</v>
      </c>
      <c r="AL278" s="98" t="s">
        <v>706</v>
      </c>
      <c r="AM278" s="98" t="s">
        <v>707</v>
      </c>
      <c r="AN278" s="98" t="s">
        <v>708</v>
      </c>
      <c r="AO278" s="68"/>
      <c r="AP278" s="68"/>
      <c r="AQ278" s="68"/>
      <c r="AR278" s="68"/>
      <c r="AS278" s="84">
        <v>46238</v>
      </c>
      <c r="AT278" s="85" t="s">
        <v>685</v>
      </c>
      <c r="AU278" s="70">
        <v>1</v>
      </c>
      <c r="AV278" s="85" t="s">
        <v>692</v>
      </c>
      <c r="AW278" s="79"/>
      <c r="AX278" s="79"/>
      <c r="AY278" s="79"/>
      <c r="AZ278" s="79"/>
      <c r="BA278" s="70"/>
      <c r="BB278" s="70"/>
      <c r="BC278" s="70"/>
      <c r="BD278" s="70"/>
      <c r="BE278" s="100" t="s">
        <v>605</v>
      </c>
      <c r="BF278" s="100" t="s">
        <v>606</v>
      </c>
      <c r="BG278" s="185">
        <v>5</v>
      </c>
      <c r="BH278" s="100" t="s">
        <v>607</v>
      </c>
    </row>
    <row r="279" spans="1:60" ht="36" customHeight="1">
      <c r="A279" s="136">
        <v>211850001180</v>
      </c>
      <c r="B279" s="143" t="s">
        <v>487</v>
      </c>
      <c r="C279" s="138"/>
      <c r="D279" s="139" t="s">
        <v>197</v>
      </c>
      <c r="E279" s="197"/>
      <c r="F279" s="197"/>
      <c r="G279" s="197"/>
      <c r="H279" s="198"/>
      <c r="I279" s="64" t="s">
        <v>622</v>
      </c>
      <c r="J279" s="104" t="s">
        <v>623</v>
      </c>
      <c r="K279" s="104" t="s">
        <v>624</v>
      </c>
      <c r="L279" s="104" t="s">
        <v>625</v>
      </c>
      <c r="M279" s="89"/>
      <c r="N279" s="89"/>
      <c r="O279" s="89"/>
      <c r="P279" s="89"/>
      <c r="Q279" s="78"/>
      <c r="R279" s="78"/>
      <c r="S279" s="78"/>
      <c r="T279" s="79"/>
      <c r="U279" s="66"/>
      <c r="V279" s="66"/>
      <c r="W279" s="66"/>
      <c r="X279" s="66"/>
      <c r="Y279" s="68"/>
      <c r="Z279" s="68"/>
      <c r="AA279" s="68"/>
      <c r="AB279" s="68"/>
      <c r="AC279" s="74"/>
      <c r="AD279" s="74"/>
      <c r="AE279" s="74"/>
      <c r="AF279" s="74"/>
      <c r="AG279" s="65" t="s">
        <v>618</v>
      </c>
      <c r="AH279" s="65" t="s">
        <v>619</v>
      </c>
      <c r="AI279" s="150" t="s">
        <v>626</v>
      </c>
      <c r="AJ279" s="102" t="s">
        <v>621</v>
      </c>
      <c r="AK279" s="142"/>
      <c r="AL279" s="163"/>
      <c r="AM279" s="163"/>
      <c r="AN279" s="163"/>
      <c r="AO279" s="68"/>
      <c r="AP279" s="68"/>
      <c r="AQ279" s="68"/>
      <c r="AR279" s="68"/>
      <c r="AS279" s="70"/>
      <c r="AT279" s="70"/>
      <c r="AU279" s="70"/>
      <c r="AV279" s="70"/>
      <c r="AW279" s="79"/>
      <c r="AX279" s="79"/>
      <c r="AY279" s="79"/>
      <c r="AZ279" s="79"/>
      <c r="BA279" s="70"/>
      <c r="BB279" s="70"/>
      <c r="BC279" s="70"/>
      <c r="BD279" s="70"/>
      <c r="BE279" s="100" t="s">
        <v>677</v>
      </c>
      <c r="BF279" s="100" t="s">
        <v>606</v>
      </c>
      <c r="BG279" s="101">
        <v>1</v>
      </c>
      <c r="BH279" s="100" t="s">
        <v>607</v>
      </c>
    </row>
    <row r="280" spans="1:60" ht="36" customHeight="1">
      <c r="A280" s="136">
        <v>111001044806</v>
      </c>
      <c r="B280" s="137" t="s">
        <v>308</v>
      </c>
      <c r="C280" s="138" t="s">
        <v>81</v>
      </c>
      <c r="D280" s="139" t="s">
        <v>86</v>
      </c>
      <c r="I280" s="147"/>
      <c r="J280" s="147"/>
      <c r="K280" s="147"/>
      <c r="L280" s="148"/>
      <c r="M280" s="89"/>
      <c r="N280" s="89"/>
      <c r="O280" s="89"/>
      <c r="P280" s="89"/>
      <c r="Q280" s="78" t="s">
        <v>596</v>
      </c>
      <c r="R280" s="80" t="s">
        <v>615</v>
      </c>
      <c r="S280" s="78" t="s">
        <v>741</v>
      </c>
      <c r="T280" s="79" t="s">
        <v>617</v>
      </c>
      <c r="U280" s="66" t="s">
        <v>596</v>
      </c>
      <c r="V280" s="66" t="s">
        <v>597</v>
      </c>
      <c r="W280" s="66" t="s">
        <v>598</v>
      </c>
      <c r="X280" s="66" t="s">
        <v>599</v>
      </c>
      <c r="Y280" s="68"/>
      <c r="Z280" s="68"/>
      <c r="AA280" s="68"/>
      <c r="AB280" s="68"/>
      <c r="AC280" s="74"/>
      <c r="AD280" s="74"/>
      <c r="AE280" s="74"/>
      <c r="AF280" s="74"/>
      <c r="AG280" s="65" t="s">
        <v>618</v>
      </c>
      <c r="AH280" s="65" t="s">
        <v>619</v>
      </c>
      <c r="AI280" s="150" t="s">
        <v>776</v>
      </c>
      <c r="AJ280" s="102" t="s">
        <v>621</v>
      </c>
      <c r="AK280" s="97" t="s">
        <v>627</v>
      </c>
      <c r="AL280" s="97" t="s">
        <v>628</v>
      </c>
      <c r="AM280" s="97" t="s">
        <v>629</v>
      </c>
      <c r="AN280" s="97" t="s">
        <v>630</v>
      </c>
      <c r="AO280" s="68"/>
      <c r="AP280" s="68"/>
      <c r="AQ280" s="68"/>
      <c r="AR280" s="68"/>
      <c r="AS280" s="70"/>
      <c r="AT280" s="70"/>
      <c r="AU280" s="70"/>
      <c r="AV280" s="70"/>
      <c r="AW280" s="79"/>
      <c r="AX280" s="79"/>
      <c r="AY280" s="79"/>
      <c r="AZ280" s="79"/>
      <c r="BA280" s="70"/>
      <c r="BB280" s="70"/>
      <c r="BC280" s="70"/>
      <c r="BD280" s="70"/>
      <c r="BE280" s="100" t="s">
        <v>605</v>
      </c>
      <c r="BF280" s="100" t="s">
        <v>606</v>
      </c>
      <c r="BG280" s="101">
        <v>2</v>
      </c>
      <c r="BH280" s="100" t="s">
        <v>607</v>
      </c>
    </row>
    <row r="281" spans="1:60" ht="36" customHeight="1">
      <c r="A281" s="136">
        <v>111850001576</v>
      </c>
      <c r="B281" s="137" t="s">
        <v>461</v>
      </c>
      <c r="C281" s="138" t="s">
        <v>81</v>
      </c>
      <c r="D281" s="139" t="s">
        <v>182</v>
      </c>
      <c r="I281" s="89"/>
      <c r="J281" s="89"/>
      <c r="K281" s="89"/>
      <c r="L281" s="89"/>
      <c r="M281" s="89"/>
      <c r="N281" s="89"/>
      <c r="O281" s="89"/>
      <c r="P281" s="89"/>
      <c r="Q281" s="78"/>
      <c r="R281" s="78"/>
      <c r="S281" s="78"/>
      <c r="T281" s="79"/>
      <c r="U281" s="66"/>
      <c r="V281" s="66"/>
      <c r="W281" s="66"/>
      <c r="X281" s="66"/>
      <c r="Y281" s="68" t="s">
        <v>764</v>
      </c>
      <c r="Z281" s="68" t="s">
        <v>679</v>
      </c>
      <c r="AA281" s="68" t="s">
        <v>680</v>
      </c>
      <c r="AB281" s="68" t="s">
        <v>681</v>
      </c>
      <c r="AC281" s="74"/>
      <c r="AD281" s="74"/>
      <c r="AE281" s="74"/>
      <c r="AF281" s="74"/>
      <c r="AG281" s="65" t="s">
        <v>618</v>
      </c>
      <c r="AH281" s="65" t="s">
        <v>619</v>
      </c>
      <c r="AI281" s="150" t="s">
        <v>772</v>
      </c>
      <c r="AJ281" s="102" t="s">
        <v>621</v>
      </c>
      <c r="AK281" s="142"/>
      <c r="AL281" s="163"/>
      <c r="AM281" s="163"/>
      <c r="AN281" s="163"/>
      <c r="AO281" s="72" t="s">
        <v>631</v>
      </c>
      <c r="AP281" s="73" t="s">
        <v>632</v>
      </c>
      <c r="AQ281" s="73" t="s">
        <v>676</v>
      </c>
      <c r="AR281" s="73" t="s">
        <v>634</v>
      </c>
      <c r="AS281" s="70"/>
      <c r="AT281" s="70"/>
      <c r="AU281" s="70"/>
      <c r="AV281" s="70"/>
      <c r="AW281" s="79"/>
      <c r="AX281" s="79"/>
      <c r="AY281" s="79"/>
      <c r="AZ281" s="79"/>
      <c r="BA281" s="70"/>
      <c r="BB281" s="70"/>
      <c r="BC281" s="70"/>
      <c r="BD281" s="70"/>
      <c r="BE281" s="100" t="s">
        <v>677</v>
      </c>
      <c r="BF281" s="100" t="s">
        <v>606</v>
      </c>
      <c r="BG281" s="101">
        <v>2</v>
      </c>
      <c r="BH281" s="100" t="s">
        <v>607</v>
      </c>
    </row>
    <row r="282" spans="1:60" ht="36" customHeight="1">
      <c r="A282" s="136">
        <v>111001107778</v>
      </c>
      <c r="B282" s="137" t="s">
        <v>395</v>
      </c>
      <c r="C282" s="138" t="s">
        <v>81</v>
      </c>
      <c r="D282" s="139" t="s">
        <v>82</v>
      </c>
      <c r="I282" s="89"/>
      <c r="J282" s="89"/>
      <c r="K282" s="89"/>
      <c r="L282" s="89"/>
      <c r="M282" s="89"/>
      <c r="N282" s="89"/>
      <c r="O282" s="89"/>
      <c r="P282" s="89"/>
      <c r="Q282" s="78"/>
      <c r="R282" s="78"/>
      <c r="S282" s="78"/>
      <c r="T282" s="79"/>
      <c r="U282" s="66"/>
      <c r="V282" s="66"/>
      <c r="W282" s="66"/>
      <c r="X282" s="66"/>
      <c r="Y282" s="68"/>
      <c r="Z282" s="68"/>
      <c r="AA282" s="68"/>
      <c r="AB282" s="68"/>
      <c r="AC282" s="74"/>
      <c r="AD282" s="74"/>
      <c r="AE282" s="74"/>
      <c r="AF282" s="74"/>
      <c r="AG282" s="79"/>
      <c r="AH282" s="79"/>
      <c r="AI282" s="146" t="s">
        <v>600</v>
      </c>
      <c r="AJ282" s="103" t="s">
        <v>600</v>
      </c>
      <c r="AK282" s="97" t="s">
        <v>627</v>
      </c>
      <c r="AL282" s="98" t="s">
        <v>628</v>
      </c>
      <c r="AM282" s="98" t="s">
        <v>943</v>
      </c>
      <c r="AN282" s="98" t="s">
        <v>630</v>
      </c>
      <c r="AO282" s="68"/>
      <c r="AP282" s="68"/>
      <c r="AQ282" s="68"/>
      <c r="AR282" s="68"/>
      <c r="AS282" s="70"/>
      <c r="AT282" s="70"/>
      <c r="AU282" s="70"/>
      <c r="AV282" s="70"/>
      <c r="AW282" s="79"/>
      <c r="AX282" s="79"/>
      <c r="AY282" s="79"/>
      <c r="AZ282" s="79"/>
      <c r="BA282" s="70"/>
      <c r="BB282" s="70"/>
      <c r="BC282" s="70"/>
      <c r="BD282" s="70"/>
      <c r="BE282" s="100" t="s">
        <v>605</v>
      </c>
      <c r="BF282" s="100" t="s">
        <v>606</v>
      </c>
      <c r="BG282" s="101">
        <v>3</v>
      </c>
      <c r="BH282" s="100" t="s">
        <v>607</v>
      </c>
    </row>
    <row r="283" spans="1:60" ht="36" customHeight="1">
      <c r="A283" s="136">
        <v>111001107786</v>
      </c>
      <c r="B283" s="137" t="s">
        <v>396</v>
      </c>
      <c r="C283" s="138" t="s">
        <v>81</v>
      </c>
      <c r="D283" s="139" t="s">
        <v>101</v>
      </c>
      <c r="I283" s="89"/>
      <c r="J283" s="89"/>
      <c r="K283" s="89"/>
      <c r="L283" s="158"/>
      <c r="M283" s="158"/>
      <c r="N283" s="158"/>
      <c r="O283" s="158"/>
      <c r="P283" s="158"/>
      <c r="Q283" s="159"/>
      <c r="R283" s="159"/>
      <c r="S283" s="159"/>
      <c r="T283" s="79"/>
      <c r="U283" s="66"/>
      <c r="V283" s="66"/>
      <c r="W283" s="66"/>
      <c r="X283" s="66"/>
      <c r="Y283" s="68"/>
      <c r="Z283" s="68"/>
      <c r="AA283" s="68"/>
      <c r="AB283" s="68"/>
      <c r="AC283" s="74"/>
      <c r="AD283" s="74"/>
      <c r="AE283" s="74"/>
      <c r="AF283" s="74"/>
      <c r="AG283" s="79"/>
      <c r="AH283" s="79"/>
      <c r="AI283" s="146" t="s">
        <v>600</v>
      </c>
      <c r="AJ283" s="103" t="s">
        <v>600</v>
      </c>
      <c r="AK283" s="142"/>
      <c r="AL283" s="142"/>
      <c r="AM283" s="142"/>
      <c r="AN283" s="142"/>
      <c r="AO283" s="170" t="s">
        <v>639</v>
      </c>
      <c r="AP283" s="161" t="s">
        <v>640</v>
      </c>
      <c r="AQ283" s="161" t="s">
        <v>598</v>
      </c>
      <c r="AR283" s="161" t="s">
        <v>634</v>
      </c>
      <c r="AS283" s="70"/>
      <c r="AT283" s="70"/>
      <c r="AU283" s="70"/>
      <c r="AV283" s="70"/>
      <c r="AW283" s="76" t="s">
        <v>641</v>
      </c>
      <c r="AX283" s="76" t="s">
        <v>642</v>
      </c>
      <c r="AY283" s="77">
        <v>15</v>
      </c>
      <c r="AZ283" s="77" t="s">
        <v>643</v>
      </c>
      <c r="BA283" s="162"/>
      <c r="BB283" s="162"/>
      <c r="BC283" s="162"/>
      <c r="BD283" s="70"/>
      <c r="BE283" s="100" t="s">
        <v>605</v>
      </c>
      <c r="BF283" s="100" t="s">
        <v>606</v>
      </c>
      <c r="BG283" s="185">
        <v>3</v>
      </c>
      <c r="BH283" s="100" t="s">
        <v>607</v>
      </c>
    </row>
    <row r="284" spans="1:60" ht="36" customHeight="1">
      <c r="A284" s="136">
        <v>111001027332</v>
      </c>
      <c r="B284" s="137" t="s">
        <v>258</v>
      </c>
      <c r="C284" s="138" t="s">
        <v>81</v>
      </c>
      <c r="D284" s="139" t="s">
        <v>130</v>
      </c>
      <c r="I284" s="147"/>
      <c r="J284" s="147"/>
      <c r="K284" s="147"/>
      <c r="L284" s="148"/>
      <c r="M284" s="158"/>
      <c r="N284" s="158"/>
      <c r="O284" s="158"/>
      <c r="P284" s="158"/>
      <c r="Q284" s="159"/>
      <c r="R284" s="159"/>
      <c r="S284" s="159"/>
      <c r="T284" s="79"/>
      <c r="U284" s="66"/>
      <c r="V284" s="66"/>
      <c r="W284" s="66"/>
      <c r="X284" s="66"/>
      <c r="Y284" s="68"/>
      <c r="Z284" s="68"/>
      <c r="AA284" s="68"/>
      <c r="AB284" s="68"/>
      <c r="AC284" s="74"/>
      <c r="AD284" s="74"/>
      <c r="AE284" s="74"/>
      <c r="AF284" s="74"/>
      <c r="AG284" s="65" t="s">
        <v>618</v>
      </c>
      <c r="AH284" s="65" t="s">
        <v>619</v>
      </c>
      <c r="AI284" s="150" t="s">
        <v>789</v>
      </c>
      <c r="AJ284" s="102" t="s">
        <v>621</v>
      </c>
      <c r="AK284" s="142"/>
      <c r="AL284" s="142"/>
      <c r="AM284" s="142"/>
      <c r="AN284" s="142"/>
      <c r="AO284" s="72" t="s">
        <v>770</v>
      </c>
      <c r="AP284" s="72" t="s">
        <v>771</v>
      </c>
      <c r="AQ284" s="72" t="s">
        <v>690</v>
      </c>
      <c r="AR284" s="72" t="s">
        <v>634</v>
      </c>
      <c r="AS284" s="70"/>
      <c r="AT284" s="70"/>
      <c r="AU284" s="70"/>
      <c r="AV284" s="70"/>
      <c r="AW284" s="76" t="s">
        <v>641</v>
      </c>
      <c r="AX284" s="76" t="s">
        <v>784</v>
      </c>
      <c r="AY284" s="76">
        <v>7</v>
      </c>
      <c r="AZ284" s="76" t="s">
        <v>643</v>
      </c>
      <c r="BA284" s="70"/>
      <c r="BB284" s="70"/>
      <c r="BC284" s="70"/>
      <c r="BD284" s="70"/>
      <c r="BE284" s="100" t="s">
        <v>677</v>
      </c>
      <c r="BF284" s="100" t="s">
        <v>606</v>
      </c>
      <c r="BG284" s="101">
        <v>60</v>
      </c>
      <c r="BH284" s="100" t="s">
        <v>607</v>
      </c>
    </row>
    <row r="285" spans="1:60" ht="36" customHeight="1">
      <c r="A285" s="136">
        <v>111001014524</v>
      </c>
      <c r="B285" s="137" t="s">
        <v>152</v>
      </c>
      <c r="C285" s="138" t="s">
        <v>81</v>
      </c>
      <c r="D285" s="139" t="s">
        <v>197</v>
      </c>
      <c r="I285" s="64" t="s">
        <v>622</v>
      </c>
      <c r="J285" s="64" t="s">
        <v>623</v>
      </c>
      <c r="K285" s="64" t="s">
        <v>624</v>
      </c>
      <c r="L285" s="64" t="s">
        <v>625</v>
      </c>
      <c r="M285" s="89"/>
      <c r="N285" s="89"/>
      <c r="O285" s="89"/>
      <c r="P285" s="89"/>
      <c r="Q285" s="78" t="s">
        <v>596</v>
      </c>
      <c r="R285" s="80" t="s">
        <v>615</v>
      </c>
      <c r="S285" s="78" t="s">
        <v>823</v>
      </c>
      <c r="T285" s="79" t="s">
        <v>617</v>
      </c>
      <c r="U285" s="66"/>
      <c r="V285" s="66"/>
      <c r="W285" s="66"/>
      <c r="X285" s="66"/>
      <c r="Y285" s="68" t="s">
        <v>795</v>
      </c>
      <c r="Z285" s="68" t="s">
        <v>679</v>
      </c>
      <c r="AA285" s="68" t="s">
        <v>680</v>
      </c>
      <c r="AB285" s="68" t="s">
        <v>681</v>
      </c>
      <c r="AC285" s="74"/>
      <c r="AD285" s="74"/>
      <c r="AE285" s="74"/>
      <c r="AF285" s="74"/>
      <c r="AG285" s="79"/>
      <c r="AH285" s="79"/>
      <c r="AI285" s="146" t="s">
        <v>600</v>
      </c>
      <c r="AJ285" s="103" t="s">
        <v>600</v>
      </c>
      <c r="AK285" s="142"/>
      <c r="AL285" s="142"/>
      <c r="AM285" s="142"/>
      <c r="AN285" s="142"/>
      <c r="AO285" s="68"/>
      <c r="AP285" s="68"/>
      <c r="AQ285" s="68"/>
      <c r="AR285" s="68"/>
      <c r="AS285" s="70"/>
      <c r="AT285" s="70"/>
      <c r="AU285" s="70"/>
      <c r="AV285" s="70"/>
      <c r="AW285" s="79"/>
      <c r="AX285" s="79"/>
      <c r="AY285" s="79"/>
      <c r="AZ285" s="79"/>
      <c r="BA285" s="70"/>
      <c r="BB285" s="70"/>
      <c r="BC285" s="70"/>
      <c r="BD285" s="70"/>
      <c r="BE285" s="100" t="s">
        <v>677</v>
      </c>
      <c r="BF285" s="100" t="s">
        <v>606</v>
      </c>
      <c r="BG285" s="101">
        <v>3</v>
      </c>
      <c r="BH285" s="100" t="s">
        <v>607</v>
      </c>
    </row>
    <row r="286" spans="1:60" ht="36" customHeight="1">
      <c r="A286" s="136">
        <v>111001104183</v>
      </c>
      <c r="B286" s="137" t="s">
        <v>374</v>
      </c>
      <c r="C286" s="138" t="s">
        <v>81</v>
      </c>
      <c r="D286" s="139" t="s">
        <v>106</v>
      </c>
      <c r="I286" s="64" t="s">
        <v>622</v>
      </c>
      <c r="J286" s="64" t="s">
        <v>623</v>
      </c>
      <c r="K286" s="64" t="s">
        <v>624</v>
      </c>
      <c r="L286" s="64" t="s">
        <v>625</v>
      </c>
      <c r="M286" s="89"/>
      <c r="N286" s="89"/>
      <c r="O286" s="89"/>
      <c r="P286" s="89"/>
      <c r="Q286" s="78" t="s">
        <v>596</v>
      </c>
      <c r="R286" s="80" t="s">
        <v>615</v>
      </c>
      <c r="S286" s="78" t="s">
        <v>682</v>
      </c>
      <c r="T286" s="79" t="s">
        <v>617</v>
      </c>
      <c r="U286" s="66"/>
      <c r="V286" s="66"/>
      <c r="W286" s="66"/>
      <c r="X286" s="66"/>
      <c r="Y286" s="68"/>
      <c r="Z286" s="68"/>
      <c r="AA286" s="68"/>
      <c r="AB286" s="68"/>
      <c r="AC286" s="88" t="s">
        <v>658</v>
      </c>
      <c r="AD286" s="74" t="s">
        <v>659</v>
      </c>
      <c r="AE286" s="74" t="s">
        <v>946</v>
      </c>
      <c r="AF286" s="74" t="s">
        <v>722</v>
      </c>
      <c r="AG286" s="79"/>
      <c r="AH286" s="79"/>
      <c r="AI286" s="146" t="s">
        <v>600</v>
      </c>
      <c r="AJ286" s="103" t="s">
        <v>600</v>
      </c>
      <c r="AK286" s="142"/>
      <c r="AL286" s="163"/>
      <c r="AM286" s="163"/>
      <c r="AN286" s="163"/>
      <c r="AO286" s="68"/>
      <c r="AP286" s="68"/>
      <c r="AQ286" s="68"/>
      <c r="AR286" s="68"/>
      <c r="AS286" s="70"/>
      <c r="AT286" s="70"/>
      <c r="AU286" s="70"/>
      <c r="AV286" s="70"/>
      <c r="AW286" s="79"/>
      <c r="AX286" s="79"/>
      <c r="AY286" s="79"/>
      <c r="AZ286" s="79"/>
      <c r="BA286" s="70"/>
      <c r="BB286" s="70"/>
      <c r="BC286" s="70"/>
      <c r="BD286" s="70"/>
      <c r="BE286" s="100" t="s">
        <v>605</v>
      </c>
      <c r="BF286" s="100" t="s">
        <v>606</v>
      </c>
      <c r="BG286" s="101">
        <v>2</v>
      </c>
      <c r="BH286" s="100" t="s">
        <v>607</v>
      </c>
    </row>
    <row r="287" spans="1:60" ht="36" customHeight="1">
      <c r="A287" s="136">
        <v>111001030821</v>
      </c>
      <c r="B287" s="137" t="s">
        <v>270</v>
      </c>
      <c r="C287" s="138" t="s">
        <v>77</v>
      </c>
      <c r="D287" s="139" t="s">
        <v>197</v>
      </c>
      <c r="I287" s="147"/>
      <c r="J287" s="147"/>
      <c r="K287" s="147"/>
      <c r="L287" s="148"/>
      <c r="M287" s="89"/>
      <c r="N287" s="89"/>
      <c r="O287" s="89"/>
      <c r="P287" s="89"/>
      <c r="Q287" s="78"/>
      <c r="R287" s="78"/>
      <c r="S287" s="78"/>
      <c r="T287" s="79"/>
      <c r="U287" s="66"/>
      <c r="V287" s="66"/>
      <c r="W287" s="66"/>
      <c r="X287" s="66"/>
      <c r="Y287" s="68"/>
      <c r="Z287" s="68"/>
      <c r="AA287" s="68"/>
      <c r="AB287" s="68"/>
      <c r="AC287" s="74"/>
      <c r="AD287" s="74"/>
      <c r="AE287" s="74"/>
      <c r="AF287" s="74"/>
      <c r="AG287" s="65" t="s">
        <v>618</v>
      </c>
      <c r="AH287" s="65" t="s">
        <v>619</v>
      </c>
      <c r="AI287" s="150" t="s">
        <v>789</v>
      </c>
      <c r="AJ287" s="102" t="s">
        <v>621</v>
      </c>
      <c r="AK287" s="142"/>
      <c r="AL287" s="142"/>
      <c r="AM287" s="142"/>
      <c r="AN287" s="142"/>
      <c r="AO287" s="72" t="s">
        <v>631</v>
      </c>
      <c r="AP287" s="72" t="s">
        <v>632</v>
      </c>
      <c r="AQ287" s="72" t="s">
        <v>798</v>
      </c>
      <c r="AR287" s="161" t="s">
        <v>634</v>
      </c>
      <c r="AS287" s="70"/>
      <c r="AT287" s="70"/>
      <c r="AU287" s="70"/>
      <c r="AV287" s="70"/>
      <c r="AW287" s="79"/>
      <c r="AX287" s="79"/>
      <c r="AY287" s="79"/>
      <c r="AZ287" s="79"/>
      <c r="BA287" s="70"/>
      <c r="BB287" s="70"/>
      <c r="BC287" s="70"/>
      <c r="BD287" s="70"/>
      <c r="BE287" s="100" t="s">
        <v>677</v>
      </c>
      <c r="BF287" s="100" t="s">
        <v>606</v>
      </c>
      <c r="BG287" s="101">
        <v>2</v>
      </c>
      <c r="BH287" s="100" t="s">
        <v>607</v>
      </c>
    </row>
    <row r="288" spans="1:60" ht="36" customHeight="1">
      <c r="A288" s="136">
        <v>111001106968</v>
      </c>
      <c r="B288" s="137" t="s">
        <v>388</v>
      </c>
      <c r="C288" s="138" t="s">
        <v>81</v>
      </c>
      <c r="D288" s="139" t="s">
        <v>106</v>
      </c>
      <c r="I288" s="89"/>
      <c r="J288" s="89"/>
      <c r="K288" s="89"/>
      <c r="L288" s="89"/>
      <c r="M288" s="104" t="s">
        <v>608</v>
      </c>
      <c r="N288" s="104" t="s">
        <v>609</v>
      </c>
      <c r="O288" s="104">
        <v>2</v>
      </c>
      <c r="P288" s="104">
        <v>8</v>
      </c>
      <c r="Q288" s="78" t="s">
        <v>650</v>
      </c>
      <c r="R288" s="80" t="s">
        <v>651</v>
      </c>
      <c r="S288" s="78" t="s">
        <v>947</v>
      </c>
      <c r="T288" s="79" t="s">
        <v>617</v>
      </c>
      <c r="U288" s="66"/>
      <c r="V288" s="66"/>
      <c r="W288" s="66"/>
      <c r="X288" s="66"/>
      <c r="Y288" s="68"/>
      <c r="Z288" s="68"/>
      <c r="AA288" s="68"/>
      <c r="AB288" s="68"/>
      <c r="AC288" s="74"/>
      <c r="AD288" s="74"/>
      <c r="AE288" s="74"/>
      <c r="AF288" s="74"/>
      <c r="AG288" s="65" t="s">
        <v>618</v>
      </c>
      <c r="AH288" s="65" t="s">
        <v>619</v>
      </c>
      <c r="AI288" s="150" t="s">
        <v>916</v>
      </c>
      <c r="AJ288" s="102" t="s">
        <v>621</v>
      </c>
      <c r="AK288" s="97" t="s">
        <v>627</v>
      </c>
      <c r="AL288" s="97" t="s">
        <v>628</v>
      </c>
      <c r="AM288" s="97" t="s">
        <v>629</v>
      </c>
      <c r="AN288" s="97" t="s">
        <v>630</v>
      </c>
      <c r="AO288" s="68"/>
      <c r="AP288" s="68"/>
      <c r="AQ288" s="68"/>
      <c r="AR288" s="68"/>
      <c r="AS288" s="70"/>
      <c r="AT288" s="70"/>
      <c r="AU288" s="70"/>
      <c r="AV288" s="70"/>
      <c r="AW288" s="79"/>
      <c r="AX288" s="79"/>
      <c r="AY288" s="79"/>
      <c r="AZ288" s="79"/>
      <c r="BA288" s="70" t="s">
        <v>668</v>
      </c>
      <c r="BB288" s="70" t="s">
        <v>669</v>
      </c>
      <c r="BC288" s="70" t="s">
        <v>934</v>
      </c>
      <c r="BD288" s="70" t="s">
        <v>671</v>
      </c>
      <c r="BE288" s="100" t="s">
        <v>605</v>
      </c>
      <c r="BF288" s="100" t="s">
        <v>606</v>
      </c>
      <c r="BG288" s="101">
        <v>2</v>
      </c>
      <c r="BH288" s="100" t="s">
        <v>607</v>
      </c>
    </row>
    <row r="289" spans="1:60" ht="36" customHeight="1">
      <c r="A289" s="136">
        <v>111102000265</v>
      </c>
      <c r="B289" s="137" t="s">
        <v>427</v>
      </c>
      <c r="C289" s="138" t="s">
        <v>81</v>
      </c>
      <c r="D289" s="139" t="s">
        <v>106</v>
      </c>
      <c r="I289" s="64" t="s">
        <v>622</v>
      </c>
      <c r="J289" s="64" t="s">
        <v>623</v>
      </c>
      <c r="K289" s="64" t="s">
        <v>624</v>
      </c>
      <c r="L289" s="64" t="s">
        <v>625</v>
      </c>
      <c r="M289" s="89"/>
      <c r="N289" s="89"/>
      <c r="O289" s="89"/>
      <c r="P289" s="89"/>
      <c r="Q289" s="78"/>
      <c r="R289" s="78"/>
      <c r="S289" s="78"/>
      <c r="T289" s="79"/>
      <c r="U289" s="66"/>
      <c r="V289" s="66"/>
      <c r="W289" s="66"/>
      <c r="X289" s="66"/>
      <c r="Y289" s="68"/>
      <c r="Z289" s="68"/>
      <c r="AA289" s="68"/>
      <c r="AB289" s="68"/>
      <c r="AC289" s="74"/>
      <c r="AD289" s="74"/>
      <c r="AE289" s="74"/>
      <c r="AF289" s="74"/>
      <c r="AG289" s="65" t="s">
        <v>618</v>
      </c>
      <c r="AH289" s="65" t="s">
        <v>619</v>
      </c>
      <c r="AI289" s="150" t="s">
        <v>620</v>
      </c>
      <c r="AJ289" s="102" t="s">
        <v>621</v>
      </c>
      <c r="AK289" s="97" t="s">
        <v>627</v>
      </c>
      <c r="AL289" s="97" t="s">
        <v>628</v>
      </c>
      <c r="AM289" s="97" t="s">
        <v>629</v>
      </c>
      <c r="AN289" s="97" t="s">
        <v>630</v>
      </c>
      <c r="AO289" s="72" t="s">
        <v>639</v>
      </c>
      <c r="AP289" s="72" t="s">
        <v>640</v>
      </c>
      <c r="AQ289" s="72" t="s">
        <v>662</v>
      </c>
      <c r="AR289" s="72" t="s">
        <v>663</v>
      </c>
      <c r="AS289" s="84" t="s">
        <v>684</v>
      </c>
      <c r="AT289" s="85" t="s">
        <v>685</v>
      </c>
      <c r="AU289" s="70">
        <v>1</v>
      </c>
      <c r="AV289" s="85" t="s">
        <v>686</v>
      </c>
      <c r="AW289" s="79"/>
      <c r="AX289" s="79"/>
      <c r="AY289" s="79"/>
      <c r="AZ289" s="79"/>
      <c r="BA289" s="70"/>
      <c r="BB289" s="70"/>
      <c r="BC289" s="70"/>
      <c r="BD289" s="70"/>
      <c r="BE289" s="100" t="s">
        <v>605</v>
      </c>
      <c r="BF289" s="100" t="s">
        <v>606</v>
      </c>
      <c r="BG289" s="101">
        <v>2</v>
      </c>
      <c r="BH289" s="100" t="s">
        <v>607</v>
      </c>
    </row>
    <row r="290" spans="1:60" ht="36" customHeight="1">
      <c r="A290" s="136">
        <v>111102000621</v>
      </c>
      <c r="B290" s="137" t="s">
        <v>199</v>
      </c>
      <c r="C290" s="138" t="s">
        <v>81</v>
      </c>
      <c r="D290" s="139" t="s">
        <v>106</v>
      </c>
      <c r="I290" s="74"/>
      <c r="J290" s="74"/>
      <c r="K290" s="74"/>
      <c r="L290" s="74"/>
      <c r="M290" s="104" t="s">
        <v>608</v>
      </c>
      <c r="N290" s="104" t="s">
        <v>609</v>
      </c>
      <c r="O290" s="104">
        <v>3</v>
      </c>
      <c r="P290" s="104" t="s">
        <v>709</v>
      </c>
      <c r="Q290" s="78"/>
      <c r="R290" s="78"/>
      <c r="S290" s="78"/>
      <c r="T290" s="79"/>
      <c r="U290" s="66"/>
      <c r="V290" s="66"/>
      <c r="W290" s="66"/>
      <c r="X290" s="66"/>
      <c r="Y290" s="68"/>
      <c r="Z290" s="68"/>
      <c r="AA290" s="68"/>
      <c r="AB290" s="68"/>
      <c r="AC290" s="74"/>
      <c r="AD290" s="74"/>
      <c r="AE290" s="74"/>
      <c r="AF290" s="74"/>
      <c r="AG290" s="79"/>
      <c r="AH290" s="79"/>
      <c r="AI290" s="146" t="s">
        <v>600</v>
      </c>
      <c r="AJ290" s="103" t="s">
        <v>600</v>
      </c>
      <c r="AK290" s="142"/>
      <c r="AL290" s="142"/>
      <c r="AM290" s="142"/>
      <c r="AN290" s="142"/>
      <c r="AO290" s="68"/>
      <c r="AP290" s="68"/>
      <c r="AQ290" s="68"/>
      <c r="AR290" s="68"/>
      <c r="AS290" s="70"/>
      <c r="AT290" s="70"/>
      <c r="AU290" s="70"/>
      <c r="AV290" s="70"/>
      <c r="AW290" s="77" t="s">
        <v>641</v>
      </c>
      <c r="AX290" s="77" t="s">
        <v>784</v>
      </c>
      <c r="AY290" s="79">
        <v>11</v>
      </c>
      <c r="AZ290" s="79" t="s">
        <v>948</v>
      </c>
      <c r="BA290" s="70"/>
      <c r="BB290" s="70"/>
      <c r="BC290" s="70"/>
      <c r="BD290" s="70"/>
      <c r="BE290" s="100" t="s">
        <v>605</v>
      </c>
      <c r="BF290" s="100" t="s">
        <v>606</v>
      </c>
      <c r="BG290" s="101">
        <v>1</v>
      </c>
      <c r="BH290" s="100" t="s">
        <v>607</v>
      </c>
    </row>
    <row r="291" spans="1:60" ht="36" customHeight="1">
      <c r="A291" s="136">
        <v>111265000025</v>
      </c>
      <c r="B291" s="137" t="s">
        <v>432</v>
      </c>
      <c r="C291" s="138" t="s">
        <v>81</v>
      </c>
      <c r="D291" s="139" t="s">
        <v>88</v>
      </c>
      <c r="I291" s="64" t="s">
        <v>622</v>
      </c>
      <c r="J291" s="104" t="s">
        <v>623</v>
      </c>
      <c r="K291" s="104" t="s">
        <v>624</v>
      </c>
      <c r="L291" s="104" t="s">
        <v>625</v>
      </c>
      <c r="M291" s="89"/>
      <c r="N291" s="89"/>
      <c r="O291" s="89"/>
      <c r="P291" s="89"/>
      <c r="Q291" s="78"/>
      <c r="R291" s="78"/>
      <c r="T291" s="79"/>
      <c r="U291" s="66"/>
      <c r="V291" s="66"/>
      <c r="W291" s="66"/>
      <c r="X291" s="66"/>
      <c r="Y291" s="68"/>
      <c r="Z291" s="68"/>
      <c r="AA291" s="68"/>
      <c r="AB291" s="68"/>
      <c r="AC291" s="74"/>
      <c r="AD291" s="74"/>
      <c r="AE291" s="74"/>
      <c r="AF291" s="74"/>
      <c r="AG291" s="65" t="s">
        <v>618</v>
      </c>
      <c r="AH291" s="65" t="s">
        <v>619</v>
      </c>
      <c r="AI291" s="150" t="s">
        <v>910</v>
      </c>
      <c r="AJ291" s="102" t="s">
        <v>621</v>
      </c>
      <c r="AK291" s="142"/>
      <c r="AL291" s="142"/>
      <c r="AM291" s="142"/>
      <c r="AN291" s="142"/>
      <c r="AO291" s="72" t="s">
        <v>631</v>
      </c>
      <c r="AP291" s="73" t="s">
        <v>632</v>
      </c>
      <c r="AQ291" s="73" t="s">
        <v>676</v>
      </c>
      <c r="AR291" s="73" t="s">
        <v>634</v>
      </c>
      <c r="AS291" s="70"/>
      <c r="AT291" s="70"/>
      <c r="AU291" s="70"/>
      <c r="AV291" s="70"/>
      <c r="AW291" s="79"/>
      <c r="AX291" s="79" t="s">
        <v>949</v>
      </c>
      <c r="AY291" s="79"/>
      <c r="AZ291" s="79"/>
      <c r="BA291" s="70" t="s">
        <v>800</v>
      </c>
      <c r="BB291" s="70" t="s">
        <v>801</v>
      </c>
      <c r="BC291" s="70" t="s">
        <v>950</v>
      </c>
      <c r="BD291" s="70" t="s">
        <v>803</v>
      </c>
      <c r="BE291" s="100" t="s">
        <v>605</v>
      </c>
      <c r="BF291" s="100" t="s">
        <v>606</v>
      </c>
      <c r="BG291" s="101">
        <v>3</v>
      </c>
      <c r="BH291" s="100" t="s">
        <v>607</v>
      </c>
    </row>
    <row r="292" spans="1:60" ht="36" customHeight="1">
      <c r="A292" s="136">
        <v>111001010740</v>
      </c>
      <c r="B292" s="137" t="s">
        <v>126</v>
      </c>
      <c r="C292" s="138" t="s">
        <v>71</v>
      </c>
      <c r="D292" s="139" t="s">
        <v>88</v>
      </c>
      <c r="I292" s="152"/>
      <c r="J292" s="152"/>
      <c r="K292" s="152"/>
      <c r="L292" s="153"/>
      <c r="M292" s="89"/>
      <c r="N292" s="89"/>
      <c r="O292" s="89"/>
      <c r="P292" s="89"/>
      <c r="Q292" s="78" t="s">
        <v>596</v>
      </c>
      <c r="R292" s="80" t="s">
        <v>615</v>
      </c>
      <c r="S292" s="78" t="s">
        <v>906</v>
      </c>
      <c r="T292" s="79" t="s">
        <v>617</v>
      </c>
      <c r="U292" s="66" t="s">
        <v>596</v>
      </c>
      <c r="V292" s="66" t="s">
        <v>597</v>
      </c>
      <c r="W292" s="66" t="s">
        <v>598</v>
      </c>
      <c r="X292" s="66" t="s">
        <v>599</v>
      </c>
      <c r="Y292" s="68"/>
      <c r="Z292" s="68"/>
      <c r="AA292" s="68"/>
      <c r="AB292" s="68"/>
      <c r="AC292" s="74"/>
      <c r="AD292" s="74"/>
      <c r="AE292" s="74"/>
      <c r="AF292" s="74"/>
      <c r="AG292" s="79"/>
      <c r="AH292" s="79"/>
      <c r="AI292" s="146" t="s">
        <v>600</v>
      </c>
      <c r="AJ292" s="103" t="s">
        <v>600</v>
      </c>
      <c r="AK292" s="142"/>
      <c r="AL292" s="142"/>
      <c r="AM292" s="142"/>
      <c r="AN292" s="142"/>
      <c r="AO292" s="68"/>
      <c r="AP292" s="68"/>
      <c r="AQ292" s="68"/>
      <c r="AR292" s="68"/>
      <c r="AS292" s="84" t="s">
        <v>951</v>
      </c>
      <c r="AT292" s="164" t="s">
        <v>685</v>
      </c>
      <c r="AU292" s="61" t="s">
        <v>952</v>
      </c>
      <c r="AV292" s="85" t="s">
        <v>953</v>
      </c>
      <c r="AW292" s="79"/>
      <c r="AX292" s="79" t="s">
        <v>954</v>
      </c>
      <c r="AY292" s="79"/>
      <c r="AZ292" s="79"/>
      <c r="BA292" s="70" t="s">
        <v>727</v>
      </c>
      <c r="BB292" s="70" t="s">
        <v>754</v>
      </c>
      <c r="BC292" s="70" t="s">
        <v>729</v>
      </c>
      <c r="BD292" s="70" t="s">
        <v>730</v>
      </c>
      <c r="BE292" s="100" t="s">
        <v>605</v>
      </c>
      <c r="BF292" s="100" t="s">
        <v>606</v>
      </c>
      <c r="BG292" s="101">
        <v>3</v>
      </c>
      <c r="BH292" s="100" t="s">
        <v>607</v>
      </c>
    </row>
    <row r="293" spans="1:60" ht="36" customHeight="1">
      <c r="A293" s="136">
        <v>111001036561</v>
      </c>
      <c r="B293" s="137" t="s">
        <v>297</v>
      </c>
      <c r="C293" s="138" t="s">
        <v>77</v>
      </c>
      <c r="D293" s="139" t="s">
        <v>197</v>
      </c>
      <c r="E293" s="75" t="s">
        <v>765</v>
      </c>
      <c r="F293" s="75" t="s">
        <v>736</v>
      </c>
      <c r="G293" s="95" t="s">
        <v>955</v>
      </c>
      <c r="H293" s="167" t="s">
        <v>738</v>
      </c>
      <c r="I293" s="147"/>
      <c r="J293" s="147"/>
      <c r="K293" s="147"/>
      <c r="L293" s="148"/>
      <c r="M293" s="89"/>
      <c r="N293" s="89"/>
      <c r="O293" s="89"/>
      <c r="P293" s="89"/>
      <c r="Q293" s="78"/>
      <c r="R293" s="78"/>
      <c r="S293" s="78"/>
      <c r="T293" s="79"/>
      <c r="U293" s="66"/>
      <c r="V293" s="66"/>
      <c r="W293" s="66"/>
      <c r="X293" s="66"/>
      <c r="Y293" s="68"/>
      <c r="Z293" s="68"/>
      <c r="AA293" s="68"/>
      <c r="AB293" s="68"/>
      <c r="AC293" s="88" t="s">
        <v>697</v>
      </c>
      <c r="AD293" s="74" t="s">
        <v>659</v>
      </c>
      <c r="AE293" s="74" t="s">
        <v>956</v>
      </c>
      <c r="AF293" s="74" t="s">
        <v>661</v>
      </c>
      <c r="AG293" s="65" t="s">
        <v>618</v>
      </c>
      <c r="AH293" s="65" t="s">
        <v>619</v>
      </c>
      <c r="AI293" s="150" t="s">
        <v>776</v>
      </c>
      <c r="AJ293" s="102" t="s">
        <v>621</v>
      </c>
      <c r="AK293" s="142"/>
      <c r="AL293" s="142"/>
      <c r="AM293" s="142"/>
      <c r="AN293" s="142"/>
      <c r="AO293" s="68"/>
      <c r="AP293" s="68"/>
      <c r="AQ293" s="68"/>
      <c r="AR293" s="68"/>
      <c r="AS293" s="70"/>
      <c r="AT293" s="70"/>
      <c r="AU293" s="70"/>
      <c r="AV293" s="70"/>
      <c r="AW293" s="76" t="s">
        <v>641</v>
      </c>
      <c r="AX293" s="76" t="s">
        <v>642</v>
      </c>
      <c r="AY293" s="76">
        <v>7</v>
      </c>
      <c r="AZ293" s="76" t="s">
        <v>773</v>
      </c>
      <c r="BA293" s="70"/>
      <c r="BB293" s="70"/>
      <c r="BC293" s="70"/>
      <c r="BD293" s="70"/>
      <c r="BE293" s="100" t="s">
        <v>677</v>
      </c>
      <c r="BF293" s="100" t="s">
        <v>606</v>
      </c>
      <c r="BG293" s="101">
        <v>1</v>
      </c>
      <c r="BH293" s="100" t="s">
        <v>607</v>
      </c>
    </row>
    <row r="294" spans="1:60" ht="36" customHeight="1">
      <c r="A294" s="136">
        <v>111001000272</v>
      </c>
      <c r="B294" s="137" t="s">
        <v>87</v>
      </c>
      <c r="C294" s="138" t="s">
        <v>71</v>
      </c>
      <c r="D294" s="139" t="s">
        <v>88</v>
      </c>
      <c r="I294" s="89"/>
      <c r="J294" s="89"/>
      <c r="K294" s="89"/>
      <c r="L294" s="89"/>
      <c r="M294" s="104" t="s">
        <v>648</v>
      </c>
      <c r="N294" s="104" t="s">
        <v>760</v>
      </c>
      <c r="O294" s="104">
        <v>3</v>
      </c>
      <c r="P294" s="89" t="s">
        <v>644</v>
      </c>
      <c r="Q294" s="78" t="s">
        <v>596</v>
      </c>
      <c r="R294" s="80" t="s">
        <v>615</v>
      </c>
      <c r="S294" s="78" t="s">
        <v>957</v>
      </c>
      <c r="T294" s="79" t="s">
        <v>617</v>
      </c>
      <c r="U294" s="66" t="s">
        <v>596</v>
      </c>
      <c r="V294" s="66" t="s">
        <v>597</v>
      </c>
      <c r="W294" s="66" t="s">
        <v>598</v>
      </c>
      <c r="X294" s="66" t="s">
        <v>599</v>
      </c>
      <c r="Y294" s="68"/>
      <c r="Z294" s="68"/>
      <c r="AA294" s="68"/>
      <c r="AB294" s="68"/>
      <c r="AC294" s="74"/>
      <c r="AD294" s="74"/>
      <c r="AE294" s="74"/>
      <c r="AF294" s="74"/>
      <c r="AG294" s="79"/>
      <c r="AH294" s="79"/>
      <c r="AI294" s="146" t="s">
        <v>600</v>
      </c>
      <c r="AJ294" s="103" t="s">
        <v>600</v>
      </c>
      <c r="AK294" s="142"/>
      <c r="AL294" s="142"/>
      <c r="AM294" s="142"/>
      <c r="AN294" s="142"/>
      <c r="AO294" s="72" t="s">
        <v>639</v>
      </c>
      <c r="AP294" s="72" t="s">
        <v>640</v>
      </c>
      <c r="AQ294" s="72" t="s">
        <v>662</v>
      </c>
      <c r="AR294" s="72" t="s">
        <v>663</v>
      </c>
      <c r="AS294" s="70"/>
      <c r="AT294" s="70"/>
      <c r="AU294" s="70"/>
      <c r="AV294" s="70"/>
      <c r="AW294" s="79"/>
      <c r="AX294" s="79"/>
      <c r="AY294" s="79"/>
      <c r="AZ294" s="79"/>
      <c r="BA294" s="70"/>
      <c r="BB294" s="70"/>
      <c r="BC294" s="70"/>
      <c r="BD294" s="70"/>
      <c r="BE294" s="100" t="s">
        <v>605</v>
      </c>
      <c r="BF294" s="100" t="s">
        <v>606</v>
      </c>
      <c r="BG294" s="101">
        <v>3</v>
      </c>
      <c r="BH294" s="100" t="s">
        <v>607</v>
      </c>
    </row>
    <row r="295" spans="1:60" ht="36" customHeight="1">
      <c r="A295" s="136">
        <v>111001110477</v>
      </c>
      <c r="B295" s="137" t="s">
        <v>408</v>
      </c>
      <c r="C295" s="138" t="s">
        <v>81</v>
      </c>
      <c r="D295" s="139" t="s">
        <v>82</v>
      </c>
      <c r="I295" s="89"/>
      <c r="J295" s="89"/>
      <c r="K295" s="89"/>
      <c r="L295" s="158"/>
      <c r="M295" s="158"/>
      <c r="N295" s="158"/>
      <c r="O295" s="158"/>
      <c r="P295" s="158"/>
      <c r="Q295" s="159"/>
      <c r="R295" s="159"/>
      <c r="S295" s="159"/>
      <c r="T295" s="79"/>
      <c r="U295" s="66"/>
      <c r="V295" s="66"/>
      <c r="W295" s="66"/>
      <c r="X295" s="66"/>
      <c r="Y295" s="68"/>
      <c r="Z295" s="68"/>
      <c r="AA295" s="68"/>
      <c r="AB295" s="68"/>
      <c r="AC295" s="74"/>
      <c r="AD295" s="74"/>
      <c r="AE295" s="74"/>
      <c r="AF295" s="165"/>
      <c r="AG295" s="160"/>
      <c r="AH295" s="160"/>
      <c r="AI295" s="146" t="s">
        <v>600</v>
      </c>
      <c r="AJ295" s="103" t="s">
        <v>600</v>
      </c>
      <c r="AK295" s="142"/>
      <c r="AL295" s="142"/>
      <c r="AM295" s="142"/>
      <c r="AN295" s="142"/>
      <c r="AO295" s="72" t="s">
        <v>631</v>
      </c>
      <c r="AP295" s="73" t="s">
        <v>632</v>
      </c>
      <c r="AQ295" s="73" t="s">
        <v>672</v>
      </c>
      <c r="AR295" s="73" t="s">
        <v>634</v>
      </c>
      <c r="AS295" s="70"/>
      <c r="AT295" s="70"/>
      <c r="AU295" s="70"/>
      <c r="AV295" s="70"/>
      <c r="AW295" s="79"/>
      <c r="AX295" s="79"/>
      <c r="AY295" s="79"/>
      <c r="AZ295" s="160"/>
      <c r="BA295" s="162"/>
      <c r="BB295" s="162"/>
      <c r="BC295" s="162"/>
      <c r="BD295" s="70"/>
      <c r="BE295" s="100" t="s">
        <v>605</v>
      </c>
      <c r="BF295" s="100" t="s">
        <v>606</v>
      </c>
      <c r="BG295" s="172">
        <v>1</v>
      </c>
      <c r="BH295" s="100" t="s">
        <v>607</v>
      </c>
    </row>
    <row r="296" spans="1:60" ht="36" customHeight="1">
      <c r="A296" s="136">
        <v>111001800091</v>
      </c>
      <c r="B296" s="137" t="s">
        <v>409</v>
      </c>
      <c r="C296" s="138" t="s">
        <v>144</v>
      </c>
      <c r="D296" s="139" t="s">
        <v>194</v>
      </c>
      <c r="I296" s="64" t="s">
        <v>622</v>
      </c>
      <c r="J296" s="64" t="s">
        <v>623</v>
      </c>
      <c r="K296" s="64" t="s">
        <v>624</v>
      </c>
      <c r="L296" s="64" t="s">
        <v>625</v>
      </c>
      <c r="M296" s="89"/>
      <c r="N296" s="89"/>
      <c r="O296" s="89"/>
      <c r="P296" s="89"/>
      <c r="Q296" s="78"/>
      <c r="R296" s="78"/>
      <c r="S296" s="78"/>
      <c r="T296" s="79"/>
      <c r="U296" s="66"/>
      <c r="V296" s="66"/>
      <c r="W296" s="66"/>
      <c r="X296" s="66"/>
      <c r="Y296" s="68"/>
      <c r="Z296" s="68"/>
      <c r="AA296" s="68"/>
      <c r="AB296" s="68"/>
      <c r="AC296" s="74"/>
      <c r="AD296" s="74"/>
      <c r="AE296" s="74"/>
      <c r="AF296" s="74"/>
      <c r="AG296" s="79"/>
      <c r="AH296" s="79"/>
      <c r="AI296" s="146" t="s">
        <v>600</v>
      </c>
      <c r="AJ296" s="103" t="s">
        <v>600</v>
      </c>
      <c r="AK296" s="142"/>
      <c r="AL296" s="142"/>
      <c r="AM296" s="142"/>
      <c r="AN296" s="142"/>
      <c r="AO296" s="68"/>
      <c r="AP296" s="68"/>
      <c r="AQ296" s="68"/>
      <c r="AR296" s="68"/>
      <c r="AS296" s="84">
        <v>46238</v>
      </c>
      <c r="AT296" s="85" t="s">
        <v>685</v>
      </c>
      <c r="AU296" s="70">
        <v>1</v>
      </c>
      <c r="AV296" s="85" t="s">
        <v>692</v>
      </c>
      <c r="AW296" s="79"/>
      <c r="AX296" s="79"/>
      <c r="AY296" s="79"/>
      <c r="AZ296" s="79"/>
      <c r="BA296" s="70" t="s">
        <v>800</v>
      </c>
      <c r="BB296" s="70" t="s">
        <v>801</v>
      </c>
      <c r="BC296" s="70" t="s">
        <v>958</v>
      </c>
      <c r="BD296" s="70" t="s">
        <v>803</v>
      </c>
      <c r="BE296" s="100" t="s">
        <v>605</v>
      </c>
      <c r="BF296" s="100" t="s">
        <v>606</v>
      </c>
      <c r="BG296" s="101">
        <v>3</v>
      </c>
      <c r="BH296" s="100" t="s">
        <v>607</v>
      </c>
    </row>
    <row r="297" spans="1:60" ht="36" customHeight="1">
      <c r="A297" s="136">
        <v>111001800163</v>
      </c>
      <c r="B297" s="137" t="s">
        <v>410</v>
      </c>
      <c r="C297" s="138" t="s">
        <v>71</v>
      </c>
      <c r="D297" s="139" t="s">
        <v>101</v>
      </c>
      <c r="I297" s="89"/>
      <c r="J297" s="89"/>
      <c r="K297" s="89"/>
      <c r="L297" s="89"/>
      <c r="M297" s="104" t="s">
        <v>608</v>
      </c>
      <c r="N297" s="104" t="s">
        <v>609</v>
      </c>
      <c r="O297" s="104">
        <v>3</v>
      </c>
      <c r="P297" s="104" t="s">
        <v>649</v>
      </c>
      <c r="Q297" s="78"/>
      <c r="R297" s="78"/>
      <c r="S297" s="78"/>
      <c r="T297" s="79"/>
      <c r="U297" s="66" t="s">
        <v>596</v>
      </c>
      <c r="V297" s="66" t="s">
        <v>597</v>
      </c>
      <c r="W297" s="66" t="s">
        <v>598</v>
      </c>
      <c r="X297" s="66" t="s">
        <v>599</v>
      </c>
      <c r="Y297" s="68"/>
      <c r="Z297" s="68"/>
      <c r="AA297" s="68"/>
      <c r="AB297" s="68"/>
      <c r="AC297" s="88" t="s">
        <v>664</v>
      </c>
      <c r="AD297" s="92" t="s">
        <v>659</v>
      </c>
      <c r="AE297" s="91" t="s">
        <v>959</v>
      </c>
      <c r="AF297" s="89" t="s">
        <v>614</v>
      </c>
      <c r="AG297" s="79"/>
      <c r="AH297" s="79"/>
      <c r="AI297" s="146" t="s">
        <v>600</v>
      </c>
      <c r="AJ297" s="103" t="s">
        <v>600</v>
      </c>
      <c r="AK297" s="142"/>
      <c r="AL297" s="142"/>
      <c r="AM297" s="142"/>
      <c r="AN297" s="142"/>
      <c r="AO297" s="72" t="s">
        <v>639</v>
      </c>
      <c r="AP297" s="73" t="s">
        <v>640</v>
      </c>
      <c r="AQ297" s="73" t="s">
        <v>598</v>
      </c>
      <c r="AR297" s="73" t="s">
        <v>634</v>
      </c>
      <c r="AS297" s="70"/>
      <c r="AT297" s="70"/>
      <c r="AU297" s="70"/>
      <c r="AV297" s="70"/>
      <c r="AW297" s="79"/>
      <c r="AX297" s="79"/>
      <c r="AY297" s="79"/>
      <c r="AZ297" s="79"/>
      <c r="BA297" s="70"/>
      <c r="BB297" s="70"/>
      <c r="BC297" s="70"/>
      <c r="BD297" s="70"/>
      <c r="BE297" s="100" t="s">
        <v>605</v>
      </c>
      <c r="BF297" s="100" t="s">
        <v>606</v>
      </c>
      <c r="BG297" s="185">
        <v>1</v>
      </c>
      <c r="BH297" s="100" t="s">
        <v>607</v>
      </c>
    </row>
    <row r="298" spans="1:60" ht="36" customHeight="1">
      <c r="A298" s="136">
        <v>211001076958</v>
      </c>
      <c r="B298" s="137" t="s">
        <v>466</v>
      </c>
      <c r="C298" s="138" t="s">
        <v>81</v>
      </c>
      <c r="D298" s="139" t="s">
        <v>106</v>
      </c>
      <c r="I298" s="74"/>
      <c r="J298" s="74"/>
      <c r="K298" s="74"/>
      <c r="L298" s="74"/>
      <c r="M298" s="89"/>
      <c r="N298" s="89"/>
      <c r="O298" s="89"/>
      <c r="P298" s="89"/>
      <c r="Q298" s="78"/>
      <c r="R298" s="78"/>
      <c r="S298" s="78"/>
      <c r="T298" s="79"/>
      <c r="U298" s="66" t="s">
        <v>596</v>
      </c>
      <c r="V298" s="66" t="s">
        <v>597</v>
      </c>
      <c r="W298" s="66" t="s">
        <v>598</v>
      </c>
      <c r="X298" s="66" t="s">
        <v>599</v>
      </c>
      <c r="Y298" s="68"/>
      <c r="Z298" s="68"/>
      <c r="AA298" s="68"/>
      <c r="AB298" s="68"/>
      <c r="AC298" s="74"/>
      <c r="AD298" s="74"/>
      <c r="AE298" s="74"/>
      <c r="AF298" s="74"/>
      <c r="AG298" s="79"/>
      <c r="AH298" s="79"/>
      <c r="AI298" s="146" t="s">
        <v>600</v>
      </c>
      <c r="AJ298" s="103" t="s">
        <v>600</v>
      </c>
      <c r="AK298" s="97" t="s">
        <v>627</v>
      </c>
      <c r="AL298" s="98" t="s">
        <v>628</v>
      </c>
      <c r="AM298" s="98" t="s">
        <v>629</v>
      </c>
      <c r="AN298" s="98" t="s">
        <v>630</v>
      </c>
      <c r="AO298" s="68"/>
      <c r="AP298" s="68"/>
      <c r="AQ298" s="68"/>
      <c r="AR298" s="68"/>
      <c r="AS298" s="70"/>
      <c r="AT298" s="70"/>
      <c r="AU298" s="70"/>
      <c r="AV298" s="70"/>
      <c r="AW298" s="79"/>
      <c r="AX298" s="79"/>
      <c r="AY298" s="79"/>
      <c r="AZ298" s="79"/>
      <c r="BA298" s="70"/>
      <c r="BB298" s="70"/>
      <c r="BC298" s="70"/>
      <c r="BD298" s="70"/>
      <c r="BE298" s="100" t="s">
        <v>605</v>
      </c>
      <c r="BF298" s="100" t="s">
        <v>606</v>
      </c>
      <c r="BG298" s="101">
        <v>3</v>
      </c>
      <c r="BH298" s="100" t="s">
        <v>607</v>
      </c>
    </row>
    <row r="299" spans="1:60" ht="36" customHeight="1">
      <c r="A299" s="136">
        <v>111001800813</v>
      </c>
      <c r="B299" s="137" t="s">
        <v>412</v>
      </c>
      <c r="C299" s="138" t="s">
        <v>71</v>
      </c>
      <c r="D299" s="139" t="s">
        <v>101</v>
      </c>
      <c r="I299" s="64" t="s">
        <v>622</v>
      </c>
      <c r="J299" s="64" t="s">
        <v>623</v>
      </c>
      <c r="K299" s="64" t="s">
        <v>624</v>
      </c>
      <c r="L299" s="64" t="s">
        <v>625</v>
      </c>
      <c r="M299" s="89"/>
      <c r="N299" s="89"/>
      <c r="O299" s="89"/>
      <c r="P299" s="89"/>
      <c r="Q299" s="78"/>
      <c r="R299" s="78"/>
      <c r="S299" s="78"/>
      <c r="T299" s="79"/>
      <c r="U299" s="66"/>
      <c r="V299" s="66"/>
      <c r="W299" s="66"/>
      <c r="X299" s="66"/>
      <c r="Y299" s="68"/>
      <c r="Z299" s="68"/>
      <c r="AA299" s="68"/>
      <c r="AB299" s="68"/>
      <c r="AC299" s="74"/>
      <c r="AD299" s="74"/>
      <c r="AE299" s="74"/>
      <c r="AF299" s="74"/>
      <c r="AG299" s="79"/>
      <c r="AH299" s="79"/>
      <c r="AI299" s="146" t="s">
        <v>600</v>
      </c>
      <c r="AJ299" s="103" t="s">
        <v>600</v>
      </c>
      <c r="AK299" s="97" t="s">
        <v>627</v>
      </c>
      <c r="AL299" s="98" t="s">
        <v>628</v>
      </c>
      <c r="AM299" s="98" t="s">
        <v>629</v>
      </c>
      <c r="AN299" s="98" t="s">
        <v>630</v>
      </c>
      <c r="AO299" s="68"/>
      <c r="AP299" s="68"/>
      <c r="AQ299" s="68"/>
      <c r="AR299" s="68"/>
      <c r="AS299" s="70"/>
      <c r="AT299" s="70"/>
      <c r="AU299" s="70"/>
      <c r="AV299" s="70"/>
      <c r="AW299" s="79"/>
      <c r="AX299" s="79"/>
      <c r="AY299" s="79"/>
      <c r="AZ299" s="79"/>
      <c r="BA299" s="70"/>
      <c r="BB299" s="70"/>
      <c r="BC299" s="70"/>
      <c r="BD299" s="70"/>
      <c r="BE299" s="100" t="s">
        <v>605</v>
      </c>
      <c r="BF299" s="100" t="s">
        <v>606</v>
      </c>
      <c r="BG299" s="185">
        <v>2</v>
      </c>
      <c r="BH299" s="100" t="s">
        <v>607</v>
      </c>
    </row>
    <row r="300" spans="1:60" ht="36" customHeight="1">
      <c r="A300" s="136">
        <v>111001035530</v>
      </c>
      <c r="B300" s="143" t="s">
        <v>293</v>
      </c>
      <c r="C300" s="138" t="s">
        <v>81</v>
      </c>
      <c r="D300" s="139" t="s">
        <v>147</v>
      </c>
      <c r="I300" s="64" t="s">
        <v>622</v>
      </c>
      <c r="J300" s="64" t="s">
        <v>623</v>
      </c>
      <c r="K300" s="64" t="s">
        <v>624</v>
      </c>
      <c r="L300" s="64" t="s">
        <v>625</v>
      </c>
      <c r="M300" s="89"/>
      <c r="N300" s="89"/>
      <c r="O300" s="89"/>
      <c r="P300" s="89"/>
      <c r="Q300" s="78"/>
      <c r="R300" s="78"/>
      <c r="S300" s="78"/>
      <c r="T300" s="79"/>
      <c r="U300" s="66" t="s">
        <v>596</v>
      </c>
      <c r="V300" s="66" t="s">
        <v>597</v>
      </c>
      <c r="W300" s="66" t="s">
        <v>598</v>
      </c>
      <c r="X300" s="66" t="s">
        <v>599</v>
      </c>
      <c r="Y300" s="68"/>
      <c r="Z300" s="68"/>
      <c r="AA300" s="68"/>
      <c r="AB300" s="68"/>
      <c r="AC300" s="74"/>
      <c r="AD300" s="74"/>
      <c r="AE300" s="74"/>
      <c r="AF300" s="74"/>
      <c r="AG300" s="79"/>
      <c r="AH300" s="79"/>
      <c r="AI300" s="146" t="s">
        <v>600</v>
      </c>
      <c r="AJ300" s="103" t="s">
        <v>600</v>
      </c>
      <c r="AK300" s="97" t="s">
        <v>627</v>
      </c>
      <c r="AL300" s="98" t="s">
        <v>628</v>
      </c>
      <c r="AM300" s="98" t="s">
        <v>629</v>
      </c>
      <c r="AN300" s="98" t="s">
        <v>630</v>
      </c>
      <c r="AO300" s="86" t="s">
        <v>645</v>
      </c>
      <c r="AP300" s="86" t="s">
        <v>646</v>
      </c>
      <c r="AQ300" s="86" t="s">
        <v>654</v>
      </c>
      <c r="AR300" s="86" t="s">
        <v>939</v>
      </c>
      <c r="AS300" s="70"/>
      <c r="AT300" s="70"/>
      <c r="AU300" s="70"/>
      <c r="AV300" s="70"/>
      <c r="AW300" s="79"/>
      <c r="AX300" s="79"/>
      <c r="AY300" s="79"/>
      <c r="AZ300" s="79"/>
      <c r="BA300" s="70"/>
      <c r="BB300" s="70"/>
      <c r="BC300" s="70"/>
      <c r="BD300" s="70"/>
      <c r="BE300" s="100" t="s">
        <v>677</v>
      </c>
      <c r="BF300" s="100" t="s">
        <v>606</v>
      </c>
      <c r="BG300" s="101">
        <v>5</v>
      </c>
      <c r="BH300" s="100" t="s">
        <v>607</v>
      </c>
    </row>
    <row r="301" spans="1:60" ht="36" customHeight="1">
      <c r="A301" s="136">
        <v>111001012441</v>
      </c>
      <c r="B301" s="137" t="s">
        <v>157</v>
      </c>
      <c r="C301" s="138" t="s">
        <v>71</v>
      </c>
      <c r="D301" s="139" t="s">
        <v>88</v>
      </c>
      <c r="I301" s="152"/>
      <c r="J301" s="152"/>
      <c r="K301" s="152"/>
      <c r="L301" s="153"/>
      <c r="M301" s="89"/>
      <c r="N301" s="89"/>
      <c r="O301" s="89"/>
      <c r="P301" s="89"/>
      <c r="Q301" s="78"/>
      <c r="R301" s="78"/>
      <c r="S301" s="78"/>
      <c r="T301" s="79"/>
      <c r="U301" s="66" t="s">
        <v>596</v>
      </c>
      <c r="V301" s="66" t="s">
        <v>597</v>
      </c>
      <c r="W301" s="66" t="s">
        <v>598</v>
      </c>
      <c r="X301" s="66" t="s">
        <v>599</v>
      </c>
      <c r="Y301" s="68"/>
      <c r="Z301" s="68"/>
      <c r="AA301" s="68"/>
      <c r="AB301" s="68"/>
      <c r="AC301" s="74"/>
      <c r="AD301" s="74"/>
      <c r="AE301" s="74"/>
      <c r="AF301" s="74"/>
      <c r="AG301" s="65" t="s">
        <v>618</v>
      </c>
      <c r="AH301" s="65" t="s">
        <v>619</v>
      </c>
      <c r="AI301" s="150" t="s">
        <v>666</v>
      </c>
      <c r="AJ301" s="102" t="s">
        <v>621</v>
      </c>
      <c r="AK301" s="142"/>
      <c r="AL301" s="163"/>
      <c r="AM301" s="163"/>
      <c r="AN301" s="163"/>
      <c r="AO301" s="72" t="s">
        <v>631</v>
      </c>
      <c r="AP301" s="73" t="s">
        <v>632</v>
      </c>
      <c r="AQ301" s="73" t="s">
        <v>672</v>
      </c>
      <c r="AR301" s="73" t="s">
        <v>634</v>
      </c>
      <c r="AS301" s="70"/>
      <c r="AT301" s="70"/>
      <c r="AU301" s="70"/>
      <c r="AV301" s="70"/>
      <c r="AW301" s="76" t="s">
        <v>641</v>
      </c>
      <c r="AX301" s="76" t="s">
        <v>642</v>
      </c>
      <c r="AY301" s="76">
        <v>7</v>
      </c>
      <c r="AZ301" s="76" t="s">
        <v>773</v>
      </c>
      <c r="BA301" s="162"/>
      <c r="BB301" s="162"/>
      <c r="BC301" s="162"/>
      <c r="BD301" s="70"/>
      <c r="BE301" s="100" t="s">
        <v>605</v>
      </c>
      <c r="BF301" s="100" t="s">
        <v>606</v>
      </c>
      <c r="BG301" s="172">
        <v>3</v>
      </c>
      <c r="BH301" s="100" t="s">
        <v>607</v>
      </c>
    </row>
    <row r="302" spans="1:60" ht="36" customHeight="1">
      <c r="A302" s="136">
        <v>111001109550</v>
      </c>
      <c r="B302" s="137" t="s">
        <v>407</v>
      </c>
      <c r="C302" s="138" t="s">
        <v>144</v>
      </c>
      <c r="D302" s="139" t="s">
        <v>88</v>
      </c>
      <c r="I302" s="89"/>
      <c r="J302" s="89"/>
      <c r="K302" s="89"/>
      <c r="L302" s="89"/>
      <c r="M302" s="89"/>
      <c r="N302" s="89"/>
      <c r="O302" s="89"/>
      <c r="P302" s="89"/>
      <c r="Q302" s="78"/>
      <c r="R302" s="78"/>
      <c r="S302" s="78"/>
      <c r="T302" s="79"/>
      <c r="U302" s="66"/>
      <c r="V302" s="66"/>
      <c r="W302" s="66"/>
      <c r="X302" s="66"/>
      <c r="Y302" s="68"/>
      <c r="Z302" s="68"/>
      <c r="AA302" s="68"/>
      <c r="AB302" s="68"/>
      <c r="AC302" s="74"/>
      <c r="AD302" s="74"/>
      <c r="AE302" s="74"/>
      <c r="AF302" s="74"/>
      <c r="AG302" s="79"/>
      <c r="AH302" s="79"/>
      <c r="AI302" s="146" t="s">
        <v>600</v>
      </c>
      <c r="AJ302" s="103" t="s">
        <v>600</v>
      </c>
      <c r="AK302" s="142"/>
      <c r="AL302" s="168"/>
      <c r="AM302" s="142"/>
      <c r="AN302" s="163"/>
      <c r="AO302" s="68"/>
      <c r="AP302" s="151"/>
      <c r="AQ302" s="151"/>
      <c r="AR302" s="151"/>
      <c r="AS302" s="70"/>
      <c r="AT302" s="70"/>
      <c r="AU302" s="70"/>
      <c r="AV302" s="70"/>
      <c r="AW302" s="79"/>
      <c r="AX302" s="79"/>
      <c r="AY302" s="79"/>
      <c r="AZ302" s="79"/>
      <c r="BA302" s="70"/>
      <c r="BB302" s="70"/>
      <c r="BC302" s="70"/>
      <c r="BD302" s="70"/>
      <c r="BE302" s="100" t="s">
        <v>605</v>
      </c>
      <c r="BF302" s="100" t="s">
        <v>606</v>
      </c>
      <c r="BG302" s="101">
        <v>3</v>
      </c>
      <c r="BH302" s="100" t="s">
        <v>607</v>
      </c>
    </row>
    <row r="303" spans="1:60" ht="36" customHeight="1">
      <c r="A303" s="136">
        <v>111001046477</v>
      </c>
      <c r="B303" s="137" t="s">
        <v>314</v>
      </c>
      <c r="C303" s="138" t="s">
        <v>81</v>
      </c>
      <c r="D303" s="139" t="s">
        <v>106</v>
      </c>
      <c r="I303" s="147"/>
      <c r="J303" s="147"/>
      <c r="K303" s="147"/>
      <c r="L303" s="148"/>
      <c r="M303" s="89"/>
      <c r="N303" s="89"/>
      <c r="O303" s="89"/>
      <c r="P303" s="89"/>
      <c r="Q303" s="78" t="s">
        <v>650</v>
      </c>
      <c r="R303" s="80" t="s">
        <v>651</v>
      </c>
      <c r="S303" s="78" t="s">
        <v>892</v>
      </c>
      <c r="T303" s="79" t="s">
        <v>617</v>
      </c>
      <c r="U303" s="66"/>
      <c r="V303" s="66"/>
      <c r="W303" s="66"/>
      <c r="X303" s="66"/>
      <c r="Y303" s="68"/>
      <c r="Z303" s="68"/>
      <c r="AA303" s="68"/>
      <c r="AB303" s="68"/>
      <c r="AC303" s="74"/>
      <c r="AD303" s="74"/>
      <c r="AE303" s="74"/>
      <c r="AF303" s="74"/>
      <c r="AG303" s="65" t="s">
        <v>618</v>
      </c>
      <c r="AH303" s="65" t="s">
        <v>619</v>
      </c>
      <c r="AI303" s="150" t="s">
        <v>916</v>
      </c>
      <c r="AJ303" s="102" t="s">
        <v>621</v>
      </c>
      <c r="AK303" s="142"/>
      <c r="AL303" s="163"/>
      <c r="AM303" s="163"/>
      <c r="AN303" s="163"/>
      <c r="AO303" s="68"/>
      <c r="AP303" s="151"/>
      <c r="AQ303" s="151"/>
      <c r="AR303" s="151"/>
      <c r="AS303" s="70"/>
      <c r="AT303" s="70"/>
      <c r="AU303" s="70"/>
      <c r="AV303" s="70"/>
      <c r="AW303" s="79"/>
      <c r="AX303" s="79"/>
      <c r="AY303" s="79"/>
      <c r="AZ303" s="79"/>
      <c r="BA303" s="70" t="s">
        <v>800</v>
      </c>
      <c r="BB303" s="70" t="s">
        <v>801</v>
      </c>
      <c r="BC303" s="70" t="s">
        <v>960</v>
      </c>
      <c r="BD303" s="70" t="s">
        <v>803</v>
      </c>
      <c r="BE303" s="100" t="s">
        <v>605</v>
      </c>
      <c r="BF303" s="100" t="s">
        <v>606</v>
      </c>
      <c r="BG303" s="101">
        <v>3</v>
      </c>
      <c r="BH303" s="100" t="s">
        <v>607</v>
      </c>
    </row>
    <row r="304" spans="1:60" ht="36" customHeight="1">
      <c r="A304" s="136">
        <v>111001014109</v>
      </c>
      <c r="B304" s="137" t="s">
        <v>187</v>
      </c>
      <c r="C304" s="138" t="s">
        <v>81</v>
      </c>
      <c r="D304" s="139" t="s">
        <v>106</v>
      </c>
      <c r="I304" s="64" t="s">
        <v>622</v>
      </c>
      <c r="J304" s="64" t="s">
        <v>623</v>
      </c>
      <c r="K304" s="64" t="s">
        <v>624</v>
      </c>
      <c r="L304" s="64" t="s">
        <v>625</v>
      </c>
      <c r="M304" s="89"/>
      <c r="N304" s="89"/>
      <c r="O304" s="89"/>
      <c r="P304" s="89"/>
      <c r="Q304" s="78"/>
      <c r="R304" s="78"/>
      <c r="S304" s="78"/>
      <c r="T304" s="79"/>
      <c r="U304" s="66" t="s">
        <v>596</v>
      </c>
      <c r="V304" s="66" t="s">
        <v>597</v>
      </c>
      <c r="W304" s="66" t="s">
        <v>598</v>
      </c>
      <c r="X304" s="66" t="s">
        <v>599</v>
      </c>
      <c r="Y304" s="68"/>
      <c r="Z304" s="68"/>
      <c r="AA304" s="68"/>
      <c r="AB304" s="68"/>
      <c r="AC304" s="74"/>
      <c r="AD304" s="74"/>
      <c r="AE304" s="74"/>
      <c r="AF304" s="74"/>
      <c r="AG304" s="79"/>
      <c r="AH304" s="79"/>
      <c r="AI304" s="146" t="s">
        <v>600</v>
      </c>
      <c r="AJ304" s="103" t="s">
        <v>600</v>
      </c>
      <c r="AK304" s="142"/>
      <c r="AL304" s="163"/>
      <c r="AM304" s="163"/>
      <c r="AN304" s="163"/>
      <c r="AO304" s="72" t="s">
        <v>639</v>
      </c>
      <c r="AP304" s="73" t="s">
        <v>640</v>
      </c>
      <c r="AQ304" s="73" t="s">
        <v>662</v>
      </c>
      <c r="AR304" s="73" t="s">
        <v>663</v>
      </c>
      <c r="AS304" s="70"/>
      <c r="AT304" s="70"/>
      <c r="AU304" s="70"/>
      <c r="AV304" s="70"/>
      <c r="AW304" s="79"/>
      <c r="AX304" s="79"/>
      <c r="AY304" s="79"/>
      <c r="AZ304" s="79"/>
      <c r="BA304" s="70"/>
      <c r="BB304" s="70"/>
      <c r="BC304" s="70"/>
      <c r="BD304" s="70"/>
      <c r="BE304" s="100" t="s">
        <v>605</v>
      </c>
      <c r="BF304" s="100" t="s">
        <v>606</v>
      </c>
      <c r="BG304" s="101">
        <v>3</v>
      </c>
      <c r="BH304" s="100" t="s">
        <v>607</v>
      </c>
    </row>
    <row r="305" spans="1:60" ht="36" customHeight="1">
      <c r="A305" s="136">
        <v>111001104302</v>
      </c>
      <c r="B305" s="137" t="s">
        <v>380</v>
      </c>
      <c r="C305" s="138" t="s">
        <v>81</v>
      </c>
      <c r="D305" s="139" t="s">
        <v>106</v>
      </c>
      <c r="I305" s="64" t="s">
        <v>622</v>
      </c>
      <c r="J305" s="64" t="s">
        <v>623</v>
      </c>
      <c r="K305" s="64" t="s">
        <v>624</v>
      </c>
      <c r="L305" s="64" t="s">
        <v>625</v>
      </c>
      <c r="M305" s="89"/>
      <c r="N305" s="89"/>
      <c r="O305" s="89"/>
      <c r="P305" s="89"/>
      <c r="Q305" s="78"/>
      <c r="R305" s="78"/>
      <c r="S305" s="78"/>
      <c r="T305" s="79"/>
      <c r="U305" s="66"/>
      <c r="V305" s="66"/>
      <c r="W305" s="66"/>
      <c r="X305" s="66"/>
      <c r="Y305" s="68"/>
      <c r="Z305" s="68"/>
      <c r="AA305" s="68"/>
      <c r="AB305" s="68"/>
      <c r="AC305" s="74"/>
      <c r="AD305" s="74"/>
      <c r="AE305" s="74"/>
      <c r="AF305" s="74"/>
      <c r="AG305" s="65" t="s">
        <v>618</v>
      </c>
      <c r="AH305" s="65" t="s">
        <v>619</v>
      </c>
      <c r="AI305" s="150" t="s">
        <v>945</v>
      </c>
      <c r="AJ305" s="102" t="s">
        <v>621</v>
      </c>
      <c r="AK305" s="97" t="s">
        <v>627</v>
      </c>
      <c r="AL305" s="98" t="s">
        <v>628</v>
      </c>
      <c r="AM305" s="98" t="s">
        <v>629</v>
      </c>
      <c r="AN305" s="98" t="s">
        <v>630</v>
      </c>
      <c r="AO305" s="68"/>
      <c r="AP305" s="68"/>
      <c r="AQ305" s="68"/>
      <c r="AR305" s="68"/>
      <c r="AS305" s="70"/>
      <c r="AT305" s="70"/>
      <c r="AU305" s="70"/>
      <c r="AV305" s="70"/>
      <c r="AW305" s="79"/>
      <c r="AX305" s="79"/>
      <c r="AY305" s="79"/>
      <c r="AZ305" s="79"/>
      <c r="BA305" s="70"/>
      <c r="BB305" s="70"/>
      <c r="BC305" s="70"/>
      <c r="BD305" s="70"/>
      <c r="BE305" s="100" t="s">
        <v>605</v>
      </c>
      <c r="BF305" s="100" t="s">
        <v>606</v>
      </c>
      <c r="BG305" s="101">
        <v>4</v>
      </c>
      <c r="BH305" s="100" t="s">
        <v>607</v>
      </c>
    </row>
    <row r="306" spans="1:60" ht="36" customHeight="1">
      <c r="A306" s="136">
        <v>111001801241</v>
      </c>
      <c r="B306" s="137" t="s">
        <v>420</v>
      </c>
      <c r="C306" s="138"/>
      <c r="D306" s="139" t="s">
        <v>82</v>
      </c>
      <c r="I306" s="89"/>
      <c r="J306" s="89"/>
      <c r="K306" s="89"/>
      <c r="L306" s="89"/>
      <c r="M306" s="89"/>
      <c r="N306" s="89"/>
      <c r="O306" s="89"/>
      <c r="P306" s="89"/>
      <c r="Q306" s="78"/>
      <c r="R306" s="78"/>
      <c r="S306" s="78"/>
      <c r="T306" s="79"/>
      <c r="U306" s="66" t="s">
        <v>924</v>
      </c>
      <c r="V306" s="66" t="s">
        <v>689</v>
      </c>
      <c r="W306" s="66" t="s">
        <v>662</v>
      </c>
      <c r="X306" s="66" t="s">
        <v>763</v>
      </c>
      <c r="Y306" s="68"/>
      <c r="Z306" s="68"/>
      <c r="AA306" s="68"/>
      <c r="AB306" s="68"/>
      <c r="AC306" s="74"/>
      <c r="AD306" s="74"/>
      <c r="AE306" s="74"/>
      <c r="AF306" s="74"/>
      <c r="AG306" s="65" t="s">
        <v>618</v>
      </c>
      <c r="AH306" s="65" t="s">
        <v>619</v>
      </c>
      <c r="AI306" s="150" t="s">
        <v>666</v>
      </c>
      <c r="AJ306" s="102" t="s">
        <v>621</v>
      </c>
      <c r="AK306" s="97" t="s">
        <v>627</v>
      </c>
      <c r="AL306" s="98" t="s">
        <v>628</v>
      </c>
      <c r="AM306" s="98" t="s">
        <v>629</v>
      </c>
      <c r="AN306" s="98" t="s">
        <v>630</v>
      </c>
      <c r="AO306" s="72" t="s">
        <v>639</v>
      </c>
      <c r="AP306" s="73" t="s">
        <v>640</v>
      </c>
      <c r="AQ306" s="73" t="s">
        <v>662</v>
      </c>
      <c r="AR306" s="73" t="s">
        <v>663</v>
      </c>
      <c r="AS306" s="70"/>
      <c r="AT306" s="70"/>
      <c r="AU306" s="70"/>
      <c r="AV306" s="70"/>
      <c r="AW306" s="77" t="s">
        <v>641</v>
      </c>
      <c r="AX306" s="77" t="s">
        <v>642</v>
      </c>
      <c r="AY306" s="77">
        <v>8</v>
      </c>
      <c r="AZ306" s="77" t="s">
        <v>773</v>
      </c>
      <c r="BA306" s="70"/>
      <c r="BB306" s="70"/>
      <c r="BC306" s="70"/>
      <c r="BD306" s="70"/>
      <c r="BE306" s="100" t="s">
        <v>605</v>
      </c>
      <c r="BF306" s="100" t="s">
        <v>606</v>
      </c>
      <c r="BG306" s="101">
        <v>3</v>
      </c>
      <c r="BH306" s="100" t="s">
        <v>607</v>
      </c>
    </row>
    <row r="307" spans="1:60" ht="36" customHeight="1">
      <c r="A307" s="136">
        <v>111001801250</v>
      </c>
      <c r="B307" s="137" t="s">
        <v>421</v>
      </c>
      <c r="C307" s="138"/>
      <c r="D307" s="139" t="s">
        <v>101</v>
      </c>
      <c r="I307" s="89"/>
      <c r="J307" s="89"/>
      <c r="K307" s="89"/>
      <c r="L307" s="89"/>
      <c r="M307" s="89"/>
      <c r="N307" s="89"/>
      <c r="O307" s="89"/>
      <c r="P307" s="89"/>
      <c r="Q307" s="78"/>
      <c r="R307" s="78"/>
      <c r="S307" s="78"/>
      <c r="T307" s="79"/>
      <c r="U307" s="66"/>
      <c r="V307" s="66"/>
      <c r="W307" s="66"/>
      <c r="X307" s="66"/>
      <c r="Y307" s="68"/>
      <c r="Z307" s="68"/>
      <c r="AA307" s="68"/>
      <c r="AB307" s="68"/>
      <c r="AC307" s="74"/>
      <c r="AD307" s="74"/>
      <c r="AE307" s="74"/>
      <c r="AF307" s="74"/>
      <c r="AG307" s="65" t="s">
        <v>618</v>
      </c>
      <c r="AH307" s="65" t="s">
        <v>619</v>
      </c>
      <c r="AI307" s="150" t="s">
        <v>741</v>
      </c>
      <c r="AJ307" s="102" t="s">
        <v>621</v>
      </c>
      <c r="AK307" s="97" t="s">
        <v>627</v>
      </c>
      <c r="AL307" s="98" t="s">
        <v>628</v>
      </c>
      <c r="AM307" s="98" t="s">
        <v>629</v>
      </c>
      <c r="AN307" s="98" t="s">
        <v>630</v>
      </c>
      <c r="AO307" s="72" t="s">
        <v>639</v>
      </c>
      <c r="AP307" s="73" t="s">
        <v>640</v>
      </c>
      <c r="AQ307" s="73" t="s">
        <v>598</v>
      </c>
      <c r="AR307" s="73" t="s">
        <v>663</v>
      </c>
      <c r="AS307" s="70"/>
      <c r="AT307" s="70"/>
      <c r="AU307" s="70"/>
      <c r="AV307" s="70"/>
      <c r="AW307" s="79"/>
      <c r="AX307" s="79"/>
      <c r="AY307" s="79"/>
      <c r="AZ307" s="79"/>
      <c r="BA307" s="70"/>
      <c r="BB307" s="70"/>
      <c r="BC307" s="70"/>
      <c r="BD307" s="70"/>
      <c r="BE307" s="100" t="s">
        <v>605</v>
      </c>
      <c r="BF307" s="100" t="s">
        <v>606</v>
      </c>
      <c r="BG307" s="185">
        <v>1</v>
      </c>
      <c r="BH307" s="100" t="s">
        <v>607</v>
      </c>
    </row>
    <row r="308" spans="1:60" ht="36" customHeight="1">
      <c r="A308" s="136">
        <v>111001801268</v>
      </c>
      <c r="B308" s="137" t="s">
        <v>422</v>
      </c>
      <c r="C308" s="138"/>
      <c r="D308" s="139" t="s">
        <v>82</v>
      </c>
      <c r="I308" s="64" t="s">
        <v>622</v>
      </c>
      <c r="J308" s="64" t="s">
        <v>623</v>
      </c>
      <c r="K308" s="64" t="s">
        <v>624</v>
      </c>
      <c r="L308" s="64" t="s">
        <v>625</v>
      </c>
      <c r="M308" s="89"/>
      <c r="N308" s="89"/>
      <c r="O308" s="89"/>
      <c r="P308" s="89"/>
      <c r="Q308" s="78"/>
      <c r="R308" s="78"/>
      <c r="T308" s="79"/>
      <c r="U308" s="66" t="s">
        <v>924</v>
      </c>
      <c r="V308" s="66" t="s">
        <v>689</v>
      </c>
      <c r="W308" s="66" t="s">
        <v>598</v>
      </c>
      <c r="X308" s="66" t="s">
        <v>599</v>
      </c>
      <c r="Y308" s="68"/>
      <c r="Z308" s="68"/>
      <c r="AA308" s="68"/>
      <c r="AB308" s="68"/>
      <c r="AC308" s="74"/>
      <c r="AD308" s="74"/>
      <c r="AE308" s="74"/>
      <c r="AF308" s="74"/>
      <c r="AG308" s="65" t="s">
        <v>618</v>
      </c>
      <c r="AH308" s="65" t="s">
        <v>619</v>
      </c>
      <c r="AI308" s="150" t="s">
        <v>791</v>
      </c>
      <c r="AJ308" s="102" t="s">
        <v>621</v>
      </c>
      <c r="AK308" s="97" t="s">
        <v>705</v>
      </c>
      <c r="AL308" s="98" t="s">
        <v>706</v>
      </c>
      <c r="AM308" s="98" t="s">
        <v>707</v>
      </c>
      <c r="AN308" s="98" t="s">
        <v>708</v>
      </c>
      <c r="AO308" s="72" t="s">
        <v>639</v>
      </c>
      <c r="AP308" s="73" t="s">
        <v>640</v>
      </c>
      <c r="AQ308" s="73" t="s">
        <v>662</v>
      </c>
      <c r="AR308" s="73" t="s">
        <v>663</v>
      </c>
      <c r="AS308" s="70"/>
      <c r="AT308" s="70"/>
      <c r="AU308" s="70"/>
      <c r="AV308" s="70"/>
      <c r="AW308" s="77" t="s">
        <v>641</v>
      </c>
      <c r="AX308" s="77" t="s">
        <v>642</v>
      </c>
      <c r="AY308" s="77">
        <v>8</v>
      </c>
      <c r="AZ308" s="77" t="s">
        <v>773</v>
      </c>
      <c r="BA308" s="70"/>
      <c r="BB308" s="70"/>
      <c r="BC308" s="70"/>
      <c r="BD308" s="70"/>
      <c r="BE308" s="100" t="s">
        <v>605</v>
      </c>
      <c r="BF308" s="100" t="s">
        <v>606</v>
      </c>
      <c r="BG308" s="101">
        <v>1</v>
      </c>
      <c r="BH308" s="100" t="s">
        <v>607</v>
      </c>
    </row>
    <row r="309" spans="1:60" ht="36" customHeight="1">
      <c r="A309" s="136">
        <v>111001047678</v>
      </c>
      <c r="B309" s="137" t="s">
        <v>324</v>
      </c>
      <c r="C309" s="138" t="s">
        <v>77</v>
      </c>
      <c r="D309" s="139" t="s">
        <v>197</v>
      </c>
      <c r="I309" s="74"/>
      <c r="J309" s="74"/>
      <c r="K309" s="74"/>
      <c r="L309" s="74"/>
      <c r="M309" s="89"/>
      <c r="N309" s="89"/>
      <c r="O309" s="89"/>
      <c r="P309" s="89"/>
      <c r="Q309" s="78"/>
      <c r="R309" s="78"/>
      <c r="S309" s="78"/>
      <c r="T309" s="79"/>
      <c r="U309" s="66"/>
      <c r="V309" s="66"/>
      <c r="W309" s="66"/>
      <c r="X309" s="66"/>
      <c r="Y309" s="68"/>
      <c r="Z309" s="68"/>
      <c r="AA309" s="68"/>
      <c r="AB309" s="68"/>
      <c r="AC309" s="74"/>
      <c r="AD309" s="74"/>
      <c r="AE309" s="74"/>
      <c r="AF309" s="74"/>
      <c r="AG309" s="65" t="s">
        <v>618</v>
      </c>
      <c r="AH309" s="65" t="s">
        <v>619</v>
      </c>
      <c r="AI309" s="150" t="s">
        <v>620</v>
      </c>
      <c r="AJ309" s="102" t="s">
        <v>621</v>
      </c>
      <c r="AK309" s="142"/>
      <c r="AL309" s="142"/>
      <c r="AM309" s="142"/>
      <c r="AN309" s="142"/>
      <c r="AO309" s="170" t="s">
        <v>639</v>
      </c>
      <c r="AP309" s="161" t="s">
        <v>640</v>
      </c>
      <c r="AQ309" s="161" t="s">
        <v>598</v>
      </c>
      <c r="AR309" s="161" t="s">
        <v>634</v>
      </c>
      <c r="AS309" s="70"/>
      <c r="AT309" s="70"/>
      <c r="AU309" s="70"/>
      <c r="AV309" s="70"/>
      <c r="AW309" s="79"/>
      <c r="AX309" s="78"/>
      <c r="AY309" s="78"/>
      <c r="AZ309" s="78"/>
      <c r="BA309" s="70"/>
      <c r="BB309" s="70"/>
      <c r="BC309" s="70"/>
      <c r="BD309" s="70"/>
      <c r="BE309" s="100" t="s">
        <v>677</v>
      </c>
      <c r="BF309" s="100" t="s">
        <v>606</v>
      </c>
      <c r="BG309" s="101">
        <v>3</v>
      </c>
      <c r="BH309" s="100" t="s">
        <v>607</v>
      </c>
    </row>
    <row r="310" spans="1:60" ht="36" customHeight="1">
      <c r="A310" s="136">
        <v>111001075752</v>
      </c>
      <c r="B310" s="137" t="s">
        <v>332</v>
      </c>
      <c r="C310" s="138" t="s">
        <v>71</v>
      </c>
      <c r="D310" s="139" t="s">
        <v>197</v>
      </c>
      <c r="I310" s="64" t="s">
        <v>622</v>
      </c>
      <c r="J310" s="64" t="s">
        <v>623</v>
      </c>
      <c r="K310" s="64" t="s">
        <v>624</v>
      </c>
      <c r="L310" s="64" t="s">
        <v>625</v>
      </c>
      <c r="M310" s="89" t="s">
        <v>608</v>
      </c>
      <c r="N310" s="89" t="s">
        <v>609</v>
      </c>
      <c r="O310" s="89">
        <v>3</v>
      </c>
      <c r="P310" s="89">
        <v>9</v>
      </c>
      <c r="Q310" s="78"/>
      <c r="R310" s="78"/>
      <c r="S310" s="78"/>
      <c r="T310" s="79"/>
      <c r="U310" s="66"/>
      <c r="V310" s="66"/>
      <c r="W310" s="66"/>
      <c r="X310" s="66"/>
      <c r="Y310" s="68"/>
      <c r="Z310" s="68"/>
      <c r="AA310" s="68"/>
      <c r="AB310" s="68"/>
      <c r="AC310" s="74"/>
      <c r="AD310" s="74"/>
      <c r="AE310" s="74"/>
      <c r="AF310" s="74"/>
      <c r="AG310" s="79"/>
      <c r="AH310" s="79"/>
      <c r="AI310" s="146" t="s">
        <v>600</v>
      </c>
      <c r="AJ310" s="103" t="s">
        <v>600</v>
      </c>
      <c r="AK310" s="142"/>
      <c r="AL310" s="142"/>
      <c r="AM310" s="142"/>
      <c r="AN310" s="142"/>
      <c r="AO310" s="72" t="s">
        <v>639</v>
      </c>
      <c r="AP310" s="73" t="s">
        <v>640</v>
      </c>
      <c r="AQ310" s="73" t="s">
        <v>598</v>
      </c>
      <c r="AR310" s="73" t="s">
        <v>663</v>
      </c>
      <c r="AS310" s="70"/>
      <c r="AT310" s="70"/>
      <c r="AU310" s="70"/>
      <c r="AV310" s="70"/>
      <c r="AW310" s="76" t="s">
        <v>641</v>
      </c>
      <c r="AX310" s="76" t="s">
        <v>642</v>
      </c>
      <c r="AY310" s="77">
        <v>8</v>
      </c>
      <c r="AZ310" s="77" t="s">
        <v>773</v>
      </c>
      <c r="BA310" s="162"/>
      <c r="BB310" s="162"/>
      <c r="BC310" s="162"/>
      <c r="BD310" s="70"/>
      <c r="BE310" s="100" t="s">
        <v>677</v>
      </c>
      <c r="BF310" s="100" t="s">
        <v>606</v>
      </c>
      <c r="BG310" s="172">
        <v>2</v>
      </c>
      <c r="BH310" s="100" t="s">
        <v>607</v>
      </c>
    </row>
    <row r="311" spans="1:60" ht="36" customHeight="1">
      <c r="A311" s="136">
        <v>111001801322</v>
      </c>
      <c r="B311" s="137" t="s">
        <v>425</v>
      </c>
      <c r="C311" s="138"/>
      <c r="D311" s="139" t="s">
        <v>194</v>
      </c>
      <c r="I311" s="89"/>
      <c r="J311" s="89"/>
      <c r="K311" s="89"/>
      <c r="L311" s="89"/>
      <c r="M311" s="89"/>
      <c r="N311" s="89"/>
      <c r="O311" s="89"/>
      <c r="P311" s="89"/>
      <c r="Q311" s="78"/>
      <c r="R311" s="78"/>
      <c r="S311" s="78"/>
      <c r="T311" s="79"/>
      <c r="U311" s="66"/>
      <c r="V311" s="66"/>
      <c r="W311" s="66"/>
      <c r="X311" s="66"/>
      <c r="Y311" s="68" t="s">
        <v>717</v>
      </c>
      <c r="Z311" s="68" t="s">
        <v>679</v>
      </c>
      <c r="AA311" s="68" t="s">
        <v>680</v>
      </c>
      <c r="AB311" s="68" t="s">
        <v>681</v>
      </c>
      <c r="AC311" s="74"/>
      <c r="AD311" s="74"/>
      <c r="AE311" s="74"/>
      <c r="AF311" s="74"/>
      <c r="AG311" s="79"/>
      <c r="AH311" s="79"/>
      <c r="AI311" s="146" t="s">
        <v>600</v>
      </c>
      <c r="AJ311" s="103" t="s">
        <v>600</v>
      </c>
      <c r="AK311" s="142"/>
      <c r="AL311" s="142"/>
      <c r="AM311" s="142"/>
      <c r="AN311" s="142"/>
      <c r="AO311" s="68"/>
      <c r="AP311" s="68"/>
      <c r="AQ311" s="68"/>
      <c r="AR311" s="68"/>
      <c r="AS311" s="70"/>
      <c r="AT311" s="70"/>
      <c r="AU311" s="70"/>
      <c r="AV311" s="70"/>
      <c r="AW311" s="79"/>
      <c r="AX311" s="79"/>
      <c r="AY311" s="79"/>
      <c r="AZ311" s="79"/>
      <c r="BA311" s="70" t="s">
        <v>668</v>
      </c>
      <c r="BB311" s="70" t="s">
        <v>669</v>
      </c>
      <c r="BC311" s="70" t="s">
        <v>961</v>
      </c>
      <c r="BD311" s="70" t="s">
        <v>671</v>
      </c>
      <c r="BE311" s="100" t="s">
        <v>605</v>
      </c>
      <c r="BF311" s="100" t="s">
        <v>606</v>
      </c>
      <c r="BG311" s="101">
        <v>4</v>
      </c>
      <c r="BH311" s="100" t="s">
        <v>607</v>
      </c>
    </row>
    <row r="312" spans="1:60" ht="36" customHeight="1">
      <c r="A312" s="136">
        <v>111001801349</v>
      </c>
      <c r="B312" s="137" t="s">
        <v>426</v>
      </c>
      <c r="C312" s="138"/>
      <c r="D312" s="139" t="s">
        <v>101</v>
      </c>
      <c r="I312" s="64" t="s">
        <v>622</v>
      </c>
      <c r="J312" s="64" t="s">
        <v>623</v>
      </c>
      <c r="K312" s="64" t="s">
        <v>624</v>
      </c>
      <c r="L312" s="64" t="s">
        <v>625</v>
      </c>
      <c r="M312" s="89"/>
      <c r="N312" s="89"/>
      <c r="O312" s="89"/>
      <c r="P312" s="89"/>
      <c r="Q312" s="78"/>
      <c r="R312" s="78"/>
      <c r="S312" s="78"/>
      <c r="T312" s="79"/>
      <c r="U312" s="66"/>
      <c r="V312" s="66"/>
      <c r="W312" s="66"/>
      <c r="X312" s="66"/>
      <c r="Y312" s="68" t="s">
        <v>962</v>
      </c>
      <c r="Z312" s="68" t="s">
        <v>963</v>
      </c>
      <c r="AA312" s="68" t="s">
        <v>662</v>
      </c>
      <c r="AB312" s="68" t="s">
        <v>681</v>
      </c>
      <c r="AC312" s="74"/>
      <c r="AD312" s="74"/>
      <c r="AE312" s="74"/>
      <c r="AF312" s="74"/>
      <c r="AG312" s="65" t="s">
        <v>618</v>
      </c>
      <c r="AH312" s="65" t="s">
        <v>619</v>
      </c>
      <c r="AI312" s="150" t="s">
        <v>776</v>
      </c>
      <c r="AJ312" s="102" t="s">
        <v>621</v>
      </c>
      <c r="AK312" s="142"/>
      <c r="AL312" s="142"/>
      <c r="AM312" s="142"/>
      <c r="AN312" s="142"/>
      <c r="AO312" s="72" t="s">
        <v>631</v>
      </c>
      <c r="AP312" s="73" t="s">
        <v>632</v>
      </c>
      <c r="AQ312" s="73" t="s">
        <v>672</v>
      </c>
      <c r="AR312" s="73" t="s">
        <v>634</v>
      </c>
      <c r="AS312" s="70"/>
      <c r="AT312" s="70"/>
      <c r="AU312" s="70"/>
      <c r="AV312" s="70"/>
      <c r="AW312" s="76" t="s">
        <v>641</v>
      </c>
      <c r="AX312" s="76" t="s">
        <v>642</v>
      </c>
      <c r="AY312" s="77">
        <v>8</v>
      </c>
      <c r="AZ312" s="77" t="s">
        <v>643</v>
      </c>
      <c r="BA312" s="70"/>
      <c r="BB312" s="70"/>
      <c r="BC312" s="70"/>
      <c r="BD312" s="70"/>
      <c r="BE312" s="100" t="s">
        <v>605</v>
      </c>
      <c r="BF312" s="100" t="s">
        <v>606</v>
      </c>
      <c r="BG312" s="101">
        <v>1</v>
      </c>
      <c r="BH312" s="100" t="s">
        <v>607</v>
      </c>
    </row>
    <row r="313" spans="1:60" ht="36" customHeight="1">
      <c r="A313" s="136">
        <v>111001107832</v>
      </c>
      <c r="B313" s="137" t="s">
        <v>399</v>
      </c>
      <c r="C313" s="138" t="s">
        <v>81</v>
      </c>
      <c r="D313" s="139" t="s">
        <v>106</v>
      </c>
      <c r="I313" s="64" t="s">
        <v>622</v>
      </c>
      <c r="J313" s="64" t="s">
        <v>623</v>
      </c>
      <c r="K313" s="64" t="s">
        <v>624</v>
      </c>
      <c r="L313" s="64" t="s">
        <v>625</v>
      </c>
      <c r="M313" s="89"/>
      <c r="N313" s="89"/>
      <c r="O313" s="89"/>
      <c r="P313" s="89"/>
      <c r="Q313" s="78"/>
      <c r="R313" s="78"/>
      <c r="S313" s="78"/>
      <c r="T313" s="79"/>
      <c r="U313" s="66"/>
      <c r="V313" s="66"/>
      <c r="W313" s="66"/>
      <c r="X313" s="66"/>
      <c r="Y313" s="68"/>
      <c r="Z313" s="68"/>
      <c r="AA313" s="68"/>
      <c r="AB313" s="68"/>
      <c r="AC313" s="74"/>
      <c r="AD313" s="74"/>
      <c r="AE313" s="74"/>
      <c r="AF313" s="74"/>
      <c r="AG313" s="65" t="s">
        <v>618</v>
      </c>
      <c r="AH313" s="65" t="s">
        <v>619</v>
      </c>
      <c r="AI313" s="150" t="s">
        <v>810</v>
      </c>
      <c r="AJ313" s="102" t="s">
        <v>621</v>
      </c>
      <c r="AK313" s="97" t="s">
        <v>627</v>
      </c>
      <c r="AL313" s="98" t="s">
        <v>628</v>
      </c>
      <c r="AM313" s="98" t="s">
        <v>629</v>
      </c>
      <c r="AN313" s="98" t="s">
        <v>630</v>
      </c>
      <c r="AO313" s="68"/>
      <c r="AP313" s="151"/>
      <c r="AQ313" s="151"/>
      <c r="AR313" s="151"/>
      <c r="AS313" s="70"/>
      <c r="AT313" s="70"/>
      <c r="AU313" s="70"/>
      <c r="AV313" s="70"/>
      <c r="AW313" s="79"/>
      <c r="AX313" s="79"/>
      <c r="AY313" s="79"/>
      <c r="AZ313" s="79"/>
      <c r="BA313" s="70"/>
      <c r="BB313" s="70"/>
      <c r="BC313" s="70"/>
      <c r="BD313" s="70"/>
      <c r="BE313" s="100" t="s">
        <v>605</v>
      </c>
      <c r="BF313" s="100" t="s">
        <v>606</v>
      </c>
      <c r="BG313" s="101">
        <v>4</v>
      </c>
      <c r="BH313" s="100" t="s">
        <v>607</v>
      </c>
    </row>
    <row r="314" spans="1:60" ht="36" customHeight="1">
      <c r="A314" s="136">
        <v>111001010031</v>
      </c>
      <c r="B314" s="137" t="s">
        <v>121</v>
      </c>
      <c r="C314" s="138" t="s">
        <v>81</v>
      </c>
      <c r="D314" s="139" t="s">
        <v>106</v>
      </c>
      <c r="I314" s="202"/>
      <c r="J314" s="202"/>
      <c r="K314" s="202"/>
      <c r="L314" s="203"/>
      <c r="M314" s="89"/>
      <c r="N314" s="89"/>
      <c r="O314" s="89"/>
      <c r="P314" s="89"/>
      <c r="Q314" s="78" t="s">
        <v>650</v>
      </c>
      <c r="R314" s="80" t="s">
        <v>651</v>
      </c>
      <c r="S314" s="78" t="s">
        <v>964</v>
      </c>
      <c r="T314" s="79" t="s">
        <v>617</v>
      </c>
      <c r="U314" s="66"/>
      <c r="V314" s="66"/>
      <c r="W314" s="66"/>
      <c r="X314" s="66"/>
      <c r="Y314" s="68"/>
      <c r="Z314" s="68"/>
      <c r="AA314" s="68"/>
      <c r="AB314" s="68"/>
      <c r="AC314" s="74"/>
      <c r="AD314" s="74"/>
      <c r="AE314" s="74"/>
      <c r="AF314" s="74"/>
      <c r="AG314" s="65" t="s">
        <v>618</v>
      </c>
      <c r="AH314" s="65" t="s">
        <v>619</v>
      </c>
      <c r="AI314" s="150" t="s">
        <v>916</v>
      </c>
      <c r="AJ314" s="102" t="s">
        <v>621</v>
      </c>
      <c r="AK314" s="142"/>
      <c r="AL314" s="142"/>
      <c r="AM314" s="142"/>
      <c r="AN314" s="142"/>
      <c r="AO314" s="68"/>
      <c r="AP314" s="151"/>
      <c r="AQ314" s="151"/>
      <c r="AR314" s="151"/>
      <c r="AS314" s="70"/>
      <c r="AT314" s="70"/>
      <c r="AU314" s="70"/>
      <c r="AV314" s="70"/>
      <c r="AW314" s="79"/>
      <c r="AX314" s="79"/>
      <c r="AY314" s="79"/>
      <c r="AZ314" s="79"/>
      <c r="BA314" s="70"/>
      <c r="BB314" s="70"/>
      <c r="BC314" s="70"/>
      <c r="BD314" s="70"/>
      <c r="BE314" s="100" t="s">
        <v>605</v>
      </c>
      <c r="BF314" s="100" t="s">
        <v>606</v>
      </c>
      <c r="BG314" s="101">
        <v>4</v>
      </c>
      <c r="BH314" s="100" t="s">
        <v>607</v>
      </c>
    </row>
    <row r="315" spans="1:60" ht="36" customHeight="1">
      <c r="A315" s="136">
        <v>111001104329</v>
      </c>
      <c r="B315" s="137" t="s">
        <v>381</v>
      </c>
      <c r="C315" s="138" t="s">
        <v>81</v>
      </c>
      <c r="D315" s="139" t="s">
        <v>106</v>
      </c>
      <c r="I315" s="64" t="s">
        <v>622</v>
      </c>
      <c r="J315" s="104" t="s">
        <v>623</v>
      </c>
      <c r="K315" s="104" t="s">
        <v>624</v>
      </c>
      <c r="L315" s="104" t="s">
        <v>625</v>
      </c>
      <c r="M315" s="89"/>
      <c r="N315" s="89"/>
      <c r="O315" s="89"/>
      <c r="P315" s="89"/>
      <c r="Q315" s="78"/>
      <c r="R315" s="78"/>
      <c r="S315" s="78"/>
      <c r="T315" s="79"/>
      <c r="U315" s="66"/>
      <c r="V315" s="66"/>
      <c r="W315" s="66"/>
      <c r="X315" s="66"/>
      <c r="Y315" s="68"/>
      <c r="Z315" s="68"/>
      <c r="AA315" s="68"/>
      <c r="AB315" s="68"/>
      <c r="AC315" s="74"/>
      <c r="AD315" s="74"/>
      <c r="AE315" s="74"/>
      <c r="AF315" s="74"/>
      <c r="AG315" s="65" t="s">
        <v>618</v>
      </c>
      <c r="AH315" s="65" t="s">
        <v>619</v>
      </c>
      <c r="AI315" s="150" t="s">
        <v>857</v>
      </c>
      <c r="AJ315" s="102" t="s">
        <v>621</v>
      </c>
      <c r="AK315" s="142"/>
      <c r="AL315" s="142"/>
      <c r="AM315" s="142"/>
      <c r="AN315" s="142"/>
      <c r="AO315" s="72" t="s">
        <v>639</v>
      </c>
      <c r="AP315" s="72" t="s">
        <v>640</v>
      </c>
      <c r="AQ315" s="72" t="s">
        <v>662</v>
      </c>
      <c r="AR315" s="72" t="s">
        <v>663</v>
      </c>
      <c r="AS315" s="70"/>
      <c r="AT315" s="70"/>
      <c r="AU315" s="70"/>
      <c r="AV315" s="70"/>
      <c r="AW315" s="79"/>
      <c r="AX315" s="78"/>
      <c r="AY315" s="79"/>
      <c r="AZ315" s="79"/>
      <c r="BA315" s="70"/>
      <c r="BB315" s="70"/>
      <c r="BC315" s="70"/>
      <c r="BD315" s="70"/>
      <c r="BE315" s="100" t="s">
        <v>605</v>
      </c>
      <c r="BF315" s="100" t="s">
        <v>606</v>
      </c>
      <c r="BG315" s="101">
        <v>4</v>
      </c>
      <c r="BH315" s="100" t="s">
        <v>607</v>
      </c>
    </row>
    <row r="316" spans="1:60" ht="36" customHeight="1">
      <c r="A316" s="136">
        <v>211102000243</v>
      </c>
      <c r="B316" s="137" t="s">
        <v>468</v>
      </c>
      <c r="C316" s="138" t="s">
        <v>81</v>
      </c>
      <c r="D316" s="139" t="s">
        <v>106</v>
      </c>
      <c r="I316" s="104" t="s">
        <v>796</v>
      </c>
      <c r="J316" s="104" t="s">
        <v>656</v>
      </c>
      <c r="K316" s="104" t="s">
        <v>657</v>
      </c>
      <c r="L316" s="104" t="s">
        <v>625</v>
      </c>
      <c r="M316" s="104" t="s">
        <v>608</v>
      </c>
      <c r="N316" s="104" t="s">
        <v>609</v>
      </c>
      <c r="O316" s="104">
        <v>3</v>
      </c>
      <c r="P316" s="104" t="s">
        <v>965</v>
      </c>
      <c r="Q316" s="78"/>
      <c r="R316" s="78"/>
      <c r="S316" s="78"/>
      <c r="T316" s="79"/>
      <c r="U316" s="66" t="s">
        <v>596</v>
      </c>
      <c r="V316" s="66" t="s">
        <v>597</v>
      </c>
      <c r="W316" s="66" t="s">
        <v>598</v>
      </c>
      <c r="X316" s="66" t="s">
        <v>599</v>
      </c>
      <c r="Y316" s="68"/>
      <c r="Z316" s="68"/>
      <c r="AA316" s="68"/>
      <c r="AB316" s="68"/>
      <c r="AC316" s="74"/>
      <c r="AD316" s="74"/>
      <c r="AE316" s="74"/>
      <c r="AF316" s="74"/>
      <c r="AG316" s="65" t="s">
        <v>618</v>
      </c>
      <c r="AH316" s="65" t="s">
        <v>619</v>
      </c>
      <c r="AI316" s="150" t="s">
        <v>691</v>
      </c>
      <c r="AJ316" s="102" t="s">
        <v>621</v>
      </c>
      <c r="AK316" s="142"/>
      <c r="AL316" s="142"/>
      <c r="AM316" s="142"/>
      <c r="AN316" s="142"/>
      <c r="AO316" s="68"/>
      <c r="AP316" s="68"/>
      <c r="AQ316" s="68"/>
      <c r="AR316" s="68"/>
      <c r="AS316" s="70"/>
      <c r="AT316" s="70"/>
      <c r="AU316" s="70"/>
      <c r="AV316" s="70"/>
      <c r="AW316" s="79"/>
      <c r="AX316" s="79"/>
      <c r="AY316" s="79"/>
      <c r="AZ316" s="79"/>
      <c r="BA316" s="70"/>
      <c r="BB316" s="70"/>
      <c r="BC316" s="70"/>
      <c r="BD316" s="70"/>
      <c r="BE316" s="100" t="s">
        <v>605</v>
      </c>
      <c r="BF316" s="100" t="s">
        <v>606</v>
      </c>
      <c r="BG316" s="101">
        <v>4</v>
      </c>
      <c r="BH316" s="100" t="s">
        <v>607</v>
      </c>
    </row>
    <row r="317" spans="1:60" ht="36" customHeight="1">
      <c r="A317" s="136">
        <v>111001002909</v>
      </c>
      <c r="B317" s="137" t="s">
        <v>105</v>
      </c>
      <c r="C317" s="138" t="s">
        <v>77</v>
      </c>
      <c r="D317" s="139" t="s">
        <v>106</v>
      </c>
      <c r="E317" s="75" t="s">
        <v>765</v>
      </c>
      <c r="F317" s="75" t="s">
        <v>736</v>
      </c>
      <c r="G317" s="95" t="s">
        <v>966</v>
      </c>
      <c r="H317" s="167" t="s">
        <v>738</v>
      </c>
      <c r="I317" s="64" t="s">
        <v>622</v>
      </c>
      <c r="J317" s="64" t="s">
        <v>623</v>
      </c>
      <c r="K317" s="64" t="s">
        <v>624</v>
      </c>
      <c r="L317" s="64" t="s">
        <v>625</v>
      </c>
      <c r="M317" s="89"/>
      <c r="N317" s="89"/>
      <c r="O317" s="89"/>
      <c r="P317" s="89"/>
      <c r="Q317" s="78"/>
      <c r="R317" s="78"/>
      <c r="S317" s="78"/>
      <c r="T317" s="79"/>
      <c r="U317" s="66" t="s">
        <v>596</v>
      </c>
      <c r="V317" s="66" t="s">
        <v>597</v>
      </c>
      <c r="W317" s="66" t="s">
        <v>598</v>
      </c>
      <c r="X317" s="66" t="s">
        <v>599</v>
      </c>
      <c r="Y317" s="68" t="s">
        <v>703</v>
      </c>
      <c r="Z317" s="68" t="s">
        <v>679</v>
      </c>
      <c r="AA317" s="68" t="s">
        <v>680</v>
      </c>
      <c r="AB317" s="68">
        <v>10</v>
      </c>
      <c r="AC317" s="74"/>
      <c r="AD317" s="74"/>
      <c r="AE317" s="74"/>
      <c r="AF317" s="74"/>
      <c r="AG317" s="65" t="s">
        <v>618</v>
      </c>
      <c r="AH317" s="65" t="s">
        <v>619</v>
      </c>
      <c r="AI317" s="150" t="s">
        <v>967</v>
      </c>
      <c r="AJ317" s="102" t="s">
        <v>621</v>
      </c>
      <c r="AK317" s="142"/>
      <c r="AL317" s="168"/>
      <c r="AM317" s="142"/>
      <c r="AN317" s="163"/>
      <c r="AO317" s="68"/>
      <c r="AP317" s="151"/>
      <c r="AQ317" s="151"/>
      <c r="AR317" s="151"/>
      <c r="AS317" s="84" t="s">
        <v>684</v>
      </c>
      <c r="AT317" s="164" t="s">
        <v>685</v>
      </c>
      <c r="AU317" s="61">
        <v>2</v>
      </c>
      <c r="AV317" s="164" t="s">
        <v>903</v>
      </c>
      <c r="AW317" s="79"/>
      <c r="AX317" s="79"/>
      <c r="AY317" s="79"/>
      <c r="AZ317" s="79"/>
      <c r="BA317" s="70"/>
      <c r="BB317" s="70"/>
      <c r="BC317" s="70"/>
      <c r="BD317" s="70"/>
      <c r="BE317" s="100" t="s">
        <v>605</v>
      </c>
      <c r="BF317" s="100" t="s">
        <v>606</v>
      </c>
      <c r="BG317" s="101">
        <v>5</v>
      </c>
      <c r="BH317" s="100" t="s">
        <v>607</v>
      </c>
    </row>
    <row r="318" spans="1:60" ht="36" customHeight="1">
      <c r="A318" s="136">
        <v>111001012459</v>
      </c>
      <c r="B318" s="137" t="s">
        <v>158</v>
      </c>
      <c r="C318" s="138" t="s">
        <v>144</v>
      </c>
      <c r="D318" s="139" t="s">
        <v>88</v>
      </c>
      <c r="I318" s="202"/>
      <c r="J318" s="202"/>
      <c r="K318" s="202"/>
      <c r="L318" s="203"/>
      <c r="M318" s="89"/>
      <c r="N318" s="89"/>
      <c r="O318" s="89"/>
      <c r="P318" s="89"/>
      <c r="Q318" s="78"/>
      <c r="R318" s="78"/>
      <c r="S318" s="78"/>
      <c r="T318" s="79"/>
      <c r="U318" s="66" t="s">
        <v>596</v>
      </c>
      <c r="V318" s="66" t="s">
        <v>597</v>
      </c>
      <c r="W318" s="66" t="s">
        <v>598</v>
      </c>
      <c r="X318" s="66" t="s">
        <v>599</v>
      </c>
      <c r="Y318" s="68"/>
      <c r="Z318" s="68"/>
      <c r="AA318" s="68"/>
      <c r="AB318" s="68"/>
      <c r="AC318" s="74"/>
      <c r="AD318" s="74"/>
      <c r="AE318" s="74"/>
      <c r="AF318" s="74"/>
      <c r="AG318" s="79"/>
      <c r="AH318" s="79"/>
      <c r="AI318" s="146" t="s">
        <v>600</v>
      </c>
      <c r="AJ318" s="103" t="s">
        <v>600</v>
      </c>
      <c r="AK318" s="142"/>
      <c r="AL318" s="142"/>
      <c r="AM318" s="142"/>
      <c r="AN318" s="142"/>
      <c r="AO318" s="68"/>
      <c r="AP318" s="151"/>
      <c r="AQ318" s="151"/>
      <c r="AR318" s="151"/>
      <c r="AS318" s="84">
        <v>46238</v>
      </c>
      <c r="AT318" s="85" t="s">
        <v>685</v>
      </c>
      <c r="AU318" s="70">
        <v>1</v>
      </c>
      <c r="AV318" s="85" t="s">
        <v>692</v>
      </c>
      <c r="AW318" s="79"/>
      <c r="AX318" s="79"/>
      <c r="AY318" s="79"/>
      <c r="AZ318" s="79"/>
      <c r="BA318" s="70"/>
      <c r="BB318" s="70"/>
      <c r="BC318" s="70"/>
      <c r="BD318" s="70"/>
      <c r="BE318" s="100" t="s">
        <v>605</v>
      </c>
      <c r="BF318" s="100" t="s">
        <v>606</v>
      </c>
      <c r="BG318" s="101">
        <v>3</v>
      </c>
      <c r="BH318" s="100" t="s">
        <v>607</v>
      </c>
    </row>
    <row r="319" spans="1:60" ht="36" customHeight="1">
      <c r="A319" s="136">
        <v>111001108456</v>
      </c>
      <c r="B319" s="137" t="s">
        <v>404</v>
      </c>
      <c r="C319" s="138" t="s">
        <v>81</v>
      </c>
      <c r="D319" s="139" t="s">
        <v>88</v>
      </c>
      <c r="I319" s="74"/>
      <c r="J319" s="74"/>
      <c r="K319" s="74"/>
      <c r="L319" s="74"/>
      <c r="M319" s="89"/>
      <c r="N319" s="89"/>
      <c r="O319" s="89"/>
      <c r="P319" s="89"/>
      <c r="Q319" s="78"/>
      <c r="R319" s="78"/>
      <c r="S319" s="78"/>
      <c r="T319" s="79"/>
      <c r="U319" s="66" t="s">
        <v>596</v>
      </c>
      <c r="V319" s="66" t="s">
        <v>597</v>
      </c>
      <c r="W319" s="66" t="s">
        <v>598</v>
      </c>
      <c r="X319" s="66" t="s">
        <v>599</v>
      </c>
      <c r="Y319" s="68"/>
      <c r="Z319" s="68"/>
      <c r="AA319" s="68"/>
      <c r="AB319" s="68"/>
      <c r="AC319" s="74"/>
      <c r="AD319" s="74"/>
      <c r="AE319" s="74"/>
      <c r="AF319" s="74"/>
      <c r="AG319" s="65" t="s">
        <v>618</v>
      </c>
      <c r="AH319" s="65" t="s">
        <v>619</v>
      </c>
      <c r="AI319" s="150" t="s">
        <v>720</v>
      </c>
      <c r="AJ319" s="102" t="s">
        <v>621</v>
      </c>
      <c r="AK319" s="142"/>
      <c r="AL319" s="142"/>
      <c r="AM319" s="142"/>
      <c r="AN319" s="142"/>
      <c r="AO319" s="86" t="s">
        <v>601</v>
      </c>
      <c r="AP319" s="87" t="s">
        <v>602</v>
      </c>
      <c r="AQ319" s="87" t="s">
        <v>968</v>
      </c>
      <c r="AR319" s="87" t="s">
        <v>604</v>
      </c>
      <c r="AS319" s="70"/>
      <c r="AT319" s="70"/>
      <c r="AU319" s="70"/>
      <c r="AV319" s="70"/>
      <c r="AW319" s="79"/>
      <c r="AX319" s="79"/>
      <c r="AY319" s="79"/>
      <c r="AZ319" s="79"/>
      <c r="BA319" s="70"/>
      <c r="BB319" s="70"/>
      <c r="BC319" s="70"/>
      <c r="BD319" s="70"/>
      <c r="BE319" s="100" t="s">
        <v>605</v>
      </c>
      <c r="BF319" s="100" t="s">
        <v>606</v>
      </c>
      <c r="BG319" s="101">
        <v>3</v>
      </c>
      <c r="BH319" s="100" t="s">
        <v>607</v>
      </c>
    </row>
    <row r="320" spans="1:60" ht="36" customHeight="1">
      <c r="A320" s="136">
        <v>111001009971</v>
      </c>
      <c r="B320" s="137" t="s">
        <v>120</v>
      </c>
      <c r="C320" s="138" t="s">
        <v>81</v>
      </c>
      <c r="D320" s="139" t="s">
        <v>88</v>
      </c>
      <c r="I320" s="64" t="s">
        <v>622</v>
      </c>
      <c r="J320" s="64" t="s">
        <v>623</v>
      </c>
      <c r="K320" s="64" t="s">
        <v>624</v>
      </c>
      <c r="L320" s="64" t="s">
        <v>625</v>
      </c>
      <c r="M320" s="104" t="s">
        <v>608</v>
      </c>
      <c r="N320" s="104" t="s">
        <v>609</v>
      </c>
      <c r="O320" s="104">
        <v>2</v>
      </c>
      <c r="P320" s="104">
        <v>11</v>
      </c>
      <c r="Q320" s="78" t="s">
        <v>596</v>
      </c>
      <c r="R320" s="80" t="s">
        <v>615</v>
      </c>
      <c r="S320" s="78" t="s">
        <v>969</v>
      </c>
      <c r="T320" s="79" t="s">
        <v>617</v>
      </c>
      <c r="U320" s="66"/>
      <c r="V320" s="66"/>
      <c r="W320" s="66"/>
      <c r="X320" s="66"/>
      <c r="Y320" s="68"/>
      <c r="Z320" s="68"/>
      <c r="AA320" s="68"/>
      <c r="AB320" s="68"/>
      <c r="AC320" s="74"/>
      <c r="AD320" s="74"/>
      <c r="AE320" s="74"/>
      <c r="AF320" s="74"/>
      <c r="AG320" s="79"/>
      <c r="AH320" s="79"/>
      <c r="AI320" s="146" t="s">
        <v>600</v>
      </c>
      <c r="AJ320" s="103" t="s">
        <v>600</v>
      </c>
      <c r="AK320" s="97" t="s">
        <v>627</v>
      </c>
      <c r="AL320" s="97" t="s">
        <v>628</v>
      </c>
      <c r="AM320" s="97" t="s">
        <v>629</v>
      </c>
      <c r="AN320" s="97" t="s">
        <v>630</v>
      </c>
      <c r="AO320" s="72" t="s">
        <v>631</v>
      </c>
      <c r="AP320" s="73" t="s">
        <v>632</v>
      </c>
      <c r="AQ320" s="73" t="s">
        <v>683</v>
      </c>
      <c r="AR320" s="183" t="s">
        <v>634</v>
      </c>
      <c r="AS320" s="70"/>
      <c r="AT320" s="70"/>
      <c r="AU320" s="70"/>
      <c r="AV320" s="70"/>
      <c r="AW320" s="79"/>
      <c r="AX320" s="79"/>
      <c r="AY320" s="79"/>
      <c r="AZ320" s="79"/>
      <c r="BA320" s="70"/>
      <c r="BB320" s="70"/>
      <c r="BC320" s="70"/>
      <c r="BD320" s="70"/>
      <c r="BE320" s="100" t="s">
        <v>605</v>
      </c>
      <c r="BF320" s="100" t="s">
        <v>606</v>
      </c>
      <c r="BG320" s="101">
        <v>4</v>
      </c>
      <c r="BH320" s="100" t="s">
        <v>607</v>
      </c>
    </row>
    <row r="321" spans="1:60" ht="36" customHeight="1">
      <c r="A321" s="136">
        <v>111001015814</v>
      </c>
      <c r="B321" s="137" t="s">
        <v>215</v>
      </c>
      <c r="C321" s="138" t="s">
        <v>81</v>
      </c>
      <c r="D321" s="139" t="s">
        <v>88</v>
      </c>
      <c r="I321" s="155"/>
      <c r="J321" s="155"/>
      <c r="K321" s="155"/>
      <c r="L321" s="166"/>
      <c r="M321" s="89"/>
      <c r="N321" s="89"/>
      <c r="O321" s="89"/>
      <c r="P321" s="89"/>
      <c r="Q321" s="78" t="s">
        <v>596</v>
      </c>
      <c r="R321" s="80" t="s">
        <v>615</v>
      </c>
      <c r="S321" s="78" t="s">
        <v>704</v>
      </c>
      <c r="T321" s="79" t="s">
        <v>617</v>
      </c>
      <c r="U321" s="66"/>
      <c r="V321" s="66"/>
      <c r="W321" s="66"/>
      <c r="X321" s="66"/>
      <c r="Y321" s="68"/>
      <c r="Z321" s="68"/>
      <c r="AA321" s="68"/>
      <c r="AB321" s="68"/>
      <c r="AC321" s="74"/>
      <c r="AD321" s="74"/>
      <c r="AE321" s="74"/>
      <c r="AF321" s="74"/>
      <c r="AG321" s="79"/>
      <c r="AH321" s="79"/>
      <c r="AI321" s="146" t="s">
        <v>600</v>
      </c>
      <c r="AJ321" s="103" t="s">
        <v>600</v>
      </c>
      <c r="AK321" s="142"/>
      <c r="AL321" s="163"/>
      <c r="AM321" s="163"/>
      <c r="AN321" s="163"/>
      <c r="AO321" s="86" t="s">
        <v>645</v>
      </c>
      <c r="AP321" s="86" t="s">
        <v>646</v>
      </c>
      <c r="AQ321" s="86" t="s">
        <v>654</v>
      </c>
      <c r="AR321" s="86" t="s">
        <v>939</v>
      </c>
      <c r="AS321" s="70"/>
      <c r="AT321" s="70"/>
      <c r="AU321" s="70"/>
      <c r="AV321" s="70"/>
      <c r="AW321" s="76" t="s">
        <v>641</v>
      </c>
      <c r="AX321" s="76" t="s">
        <v>642</v>
      </c>
      <c r="AY321" s="76">
        <v>14</v>
      </c>
      <c r="AZ321" s="76" t="s">
        <v>773</v>
      </c>
      <c r="BA321" s="70"/>
      <c r="BB321" s="70"/>
      <c r="BC321" s="70"/>
      <c r="BD321" s="70"/>
      <c r="BE321" s="100" t="s">
        <v>605</v>
      </c>
      <c r="BF321" s="100" t="s">
        <v>606</v>
      </c>
      <c r="BG321" s="101">
        <v>12</v>
      </c>
      <c r="BH321" s="100" t="s">
        <v>607</v>
      </c>
    </row>
    <row r="322" spans="1:60" ht="36" customHeight="1">
      <c r="A322" s="136">
        <v>111001104035</v>
      </c>
      <c r="B322" s="137" t="s">
        <v>373</v>
      </c>
      <c r="C322" s="138"/>
      <c r="D322" s="139" t="s">
        <v>88</v>
      </c>
      <c r="I322" s="89"/>
      <c r="J322" s="89"/>
      <c r="K322" s="89"/>
      <c r="L322" s="89"/>
      <c r="M322" s="89"/>
      <c r="N322" s="89"/>
      <c r="O322" s="89"/>
      <c r="P322" s="89"/>
      <c r="Q322" s="78"/>
      <c r="R322" s="78"/>
      <c r="S322" s="78"/>
      <c r="T322" s="79"/>
      <c r="U322" s="66" t="s">
        <v>596</v>
      </c>
      <c r="V322" s="66" t="s">
        <v>597</v>
      </c>
      <c r="W322" s="66" t="s">
        <v>598</v>
      </c>
      <c r="X322" s="66" t="s">
        <v>599</v>
      </c>
      <c r="Y322" s="68"/>
      <c r="Z322" s="68"/>
      <c r="AA322" s="68"/>
      <c r="AB322" s="68"/>
      <c r="AC322" s="74"/>
      <c r="AD322" s="92"/>
      <c r="AE322" s="91"/>
      <c r="AF322" s="89"/>
      <c r="AG322" s="79"/>
      <c r="AH322" s="79"/>
      <c r="AI322" s="146" t="s">
        <v>600</v>
      </c>
      <c r="AJ322" s="103" t="s">
        <v>600</v>
      </c>
      <c r="AK322" s="142"/>
      <c r="AL322" s="142"/>
      <c r="AM322" s="142"/>
      <c r="AN322" s="204"/>
      <c r="AO322" s="186"/>
      <c r="AP322" s="196"/>
      <c r="AQ322" s="196"/>
      <c r="AR322" s="68"/>
      <c r="AS322" s="70"/>
      <c r="AT322" s="70"/>
      <c r="AU322" s="70"/>
      <c r="AV322" s="70"/>
      <c r="AW322" s="79"/>
      <c r="AX322" s="79"/>
      <c r="AY322" s="79"/>
      <c r="AZ322" s="160"/>
      <c r="BA322" s="70"/>
      <c r="BB322" s="70"/>
      <c r="BC322" s="70"/>
      <c r="BD322" s="70"/>
      <c r="BE322" s="100" t="s">
        <v>605</v>
      </c>
      <c r="BF322" s="100" t="s">
        <v>606</v>
      </c>
      <c r="BG322" s="101">
        <v>43</v>
      </c>
      <c r="BH322" s="100" t="s">
        <v>607</v>
      </c>
    </row>
    <row r="323" spans="1:60" ht="36" customHeight="1">
      <c r="A323" s="136">
        <v>111279000061</v>
      </c>
      <c r="B323" s="137" t="s">
        <v>436</v>
      </c>
      <c r="C323" s="138" t="s">
        <v>81</v>
      </c>
      <c r="D323" s="139" t="s">
        <v>194</v>
      </c>
      <c r="I323" s="64" t="s">
        <v>622</v>
      </c>
      <c r="J323" s="64" t="s">
        <v>623</v>
      </c>
      <c r="K323" s="64" t="s">
        <v>624</v>
      </c>
      <c r="L323" s="64" t="s">
        <v>625</v>
      </c>
      <c r="M323" s="89"/>
      <c r="N323" s="89"/>
      <c r="O323" s="89"/>
      <c r="P323" s="89"/>
      <c r="Q323" s="78"/>
      <c r="R323" s="78"/>
      <c r="S323" s="78"/>
      <c r="T323" s="79"/>
      <c r="U323" s="66"/>
      <c r="V323" s="66"/>
      <c r="W323" s="66"/>
      <c r="X323" s="66"/>
      <c r="Y323" s="68"/>
      <c r="Z323" s="68"/>
      <c r="AA323" s="68"/>
      <c r="AB323" s="68"/>
      <c r="AC323" s="74"/>
      <c r="AD323" s="74"/>
      <c r="AE323" s="74"/>
      <c r="AF323" s="74"/>
      <c r="AG323" s="65" t="s">
        <v>618</v>
      </c>
      <c r="AH323" s="65" t="s">
        <v>619</v>
      </c>
      <c r="AI323" s="150" t="s">
        <v>724</v>
      </c>
      <c r="AJ323" s="102" t="s">
        <v>621</v>
      </c>
      <c r="AK323" s="142"/>
      <c r="AL323" s="142"/>
      <c r="AM323" s="142"/>
      <c r="AN323" s="142"/>
      <c r="AO323" s="68"/>
      <c r="AP323" s="68"/>
      <c r="AQ323" s="68"/>
      <c r="AR323" s="68"/>
      <c r="AS323" s="84">
        <v>46238</v>
      </c>
      <c r="AT323" s="85" t="s">
        <v>685</v>
      </c>
      <c r="AU323" s="70">
        <v>1</v>
      </c>
      <c r="AV323" s="85" t="s">
        <v>692</v>
      </c>
      <c r="AW323" s="79"/>
      <c r="AX323" s="79"/>
      <c r="AY323" s="79"/>
      <c r="AZ323" s="79"/>
      <c r="BA323" s="70" t="s">
        <v>668</v>
      </c>
      <c r="BB323" s="70" t="s">
        <v>669</v>
      </c>
      <c r="BC323" s="70" t="s">
        <v>970</v>
      </c>
      <c r="BD323" s="70" t="s">
        <v>671</v>
      </c>
      <c r="BE323" s="100" t="s">
        <v>605</v>
      </c>
      <c r="BF323" s="100" t="s">
        <v>606</v>
      </c>
      <c r="BG323" s="101">
        <v>4</v>
      </c>
      <c r="BH323" s="100" t="s">
        <v>607</v>
      </c>
    </row>
    <row r="324" spans="1:60" ht="36" customHeight="1">
      <c r="A324" s="136">
        <v>111279000125</v>
      </c>
      <c r="B324" s="137" t="s">
        <v>437</v>
      </c>
      <c r="C324" s="138" t="s">
        <v>71</v>
      </c>
      <c r="D324" s="139" t="s">
        <v>194</v>
      </c>
      <c r="I324" s="89"/>
      <c r="J324" s="89"/>
      <c r="K324" s="89"/>
      <c r="L324" s="89"/>
      <c r="M324" s="89"/>
      <c r="N324" s="89"/>
      <c r="O324" s="89"/>
      <c r="P324" s="89"/>
      <c r="Q324" s="78"/>
      <c r="R324" s="78"/>
      <c r="S324" s="78"/>
      <c r="T324" s="79"/>
      <c r="U324" s="66" t="s">
        <v>596</v>
      </c>
      <c r="V324" s="66" t="s">
        <v>597</v>
      </c>
      <c r="W324" s="66" t="s">
        <v>598</v>
      </c>
      <c r="X324" s="66" t="s">
        <v>599</v>
      </c>
      <c r="Y324" s="68"/>
      <c r="Z324" s="68"/>
      <c r="AA324" s="68"/>
      <c r="AB324" s="68"/>
      <c r="AC324" s="74"/>
      <c r="AD324" s="74"/>
      <c r="AE324" s="74"/>
      <c r="AF324" s="74"/>
      <c r="AG324" s="79"/>
      <c r="AH324" s="79"/>
      <c r="AI324" s="146" t="s">
        <v>600</v>
      </c>
      <c r="AJ324" s="103" t="s">
        <v>600</v>
      </c>
      <c r="AK324" s="142"/>
      <c r="AL324" s="142"/>
      <c r="AM324" s="142"/>
      <c r="AN324" s="142"/>
      <c r="AO324" s="68"/>
      <c r="AP324" s="68"/>
      <c r="AQ324" s="68"/>
      <c r="AR324" s="68"/>
      <c r="AS324" s="84">
        <v>46238</v>
      </c>
      <c r="AT324" s="85" t="s">
        <v>685</v>
      </c>
      <c r="AU324" s="70">
        <v>1</v>
      </c>
      <c r="AV324" s="85" t="s">
        <v>692</v>
      </c>
      <c r="AW324" s="79"/>
      <c r="AX324" s="79"/>
      <c r="AY324" s="79"/>
      <c r="AZ324" s="79"/>
      <c r="BA324" s="70"/>
      <c r="BB324" s="70"/>
      <c r="BC324" s="70"/>
      <c r="BD324" s="70"/>
      <c r="BE324" s="100" t="s">
        <v>605</v>
      </c>
      <c r="BF324" s="100" t="s">
        <v>606</v>
      </c>
      <c r="BG324" s="101">
        <v>3</v>
      </c>
      <c r="BH324" s="100" t="s">
        <v>607</v>
      </c>
    </row>
    <row r="325" spans="1:60" ht="36" customHeight="1">
      <c r="A325" s="136">
        <v>111279000168</v>
      </c>
      <c r="B325" s="137" t="s">
        <v>438</v>
      </c>
      <c r="C325" s="138" t="s">
        <v>81</v>
      </c>
      <c r="D325" s="139" t="s">
        <v>194</v>
      </c>
      <c r="I325" s="89"/>
      <c r="J325" s="89"/>
      <c r="K325" s="89"/>
      <c r="L325" s="89"/>
      <c r="M325" s="89"/>
      <c r="N325" s="89"/>
      <c r="O325" s="89"/>
      <c r="P325" s="89"/>
      <c r="Q325" s="78"/>
      <c r="R325" s="78"/>
      <c r="S325" s="78"/>
      <c r="T325" s="79"/>
      <c r="U325" s="66"/>
      <c r="V325" s="66"/>
      <c r="W325" s="66"/>
      <c r="X325" s="66"/>
      <c r="Y325" s="68"/>
      <c r="Z325" s="68"/>
      <c r="AA325" s="68"/>
      <c r="AB325" s="68"/>
      <c r="AC325" s="74"/>
      <c r="AD325" s="74"/>
      <c r="AE325" s="74"/>
      <c r="AF325" s="74"/>
      <c r="AG325" s="79"/>
      <c r="AH325" s="79"/>
      <c r="AI325" s="146" t="s">
        <v>600</v>
      </c>
      <c r="AJ325" s="103" t="s">
        <v>600</v>
      </c>
      <c r="AK325" s="142"/>
      <c r="AL325" s="142"/>
      <c r="AM325" s="142"/>
      <c r="AN325" s="142"/>
      <c r="AO325" s="86" t="s">
        <v>601</v>
      </c>
      <c r="AP325" s="87" t="s">
        <v>602</v>
      </c>
      <c r="AQ325" s="87" t="s">
        <v>971</v>
      </c>
      <c r="AR325" s="87" t="s">
        <v>604</v>
      </c>
      <c r="AS325" s="70"/>
      <c r="AT325" s="70"/>
      <c r="AU325" s="70"/>
      <c r="AV325" s="70"/>
      <c r="AW325" s="79"/>
      <c r="AX325" s="79"/>
      <c r="AY325" s="79"/>
      <c r="AZ325" s="79"/>
      <c r="BA325" s="70"/>
      <c r="BB325" s="70"/>
      <c r="BC325" s="70"/>
      <c r="BD325" s="70"/>
      <c r="BE325" s="100" t="s">
        <v>605</v>
      </c>
      <c r="BF325" s="100" t="s">
        <v>606</v>
      </c>
      <c r="BG325" s="101">
        <v>2</v>
      </c>
      <c r="BH325" s="100" t="s">
        <v>607</v>
      </c>
    </row>
    <row r="326" spans="1:60" ht="36" customHeight="1">
      <c r="A326" s="136">
        <v>111279000184</v>
      </c>
      <c r="B326" s="137" t="s">
        <v>439</v>
      </c>
      <c r="C326" s="138" t="s">
        <v>71</v>
      </c>
      <c r="D326" s="139" t="s">
        <v>194</v>
      </c>
      <c r="I326" s="64" t="s">
        <v>622</v>
      </c>
      <c r="J326" s="64" t="s">
        <v>623</v>
      </c>
      <c r="K326" s="64" t="s">
        <v>624</v>
      </c>
      <c r="L326" s="64" t="s">
        <v>625</v>
      </c>
      <c r="M326" s="89"/>
      <c r="N326" s="89"/>
      <c r="O326" s="89"/>
      <c r="P326" s="89"/>
      <c r="Q326" s="78"/>
      <c r="R326" s="78"/>
      <c r="S326" s="78"/>
      <c r="T326" s="79"/>
      <c r="U326" s="66" t="s">
        <v>972</v>
      </c>
      <c r="V326" s="66" t="s">
        <v>701</v>
      </c>
      <c r="W326" s="66" t="s">
        <v>676</v>
      </c>
      <c r="X326" s="66" t="s">
        <v>973</v>
      </c>
      <c r="Y326" s="68"/>
      <c r="Z326" s="68"/>
      <c r="AA326" s="68"/>
      <c r="AB326" s="68"/>
      <c r="AC326" s="74"/>
      <c r="AD326" s="74"/>
      <c r="AE326" s="74"/>
      <c r="AF326" s="74"/>
      <c r="AG326" s="79"/>
      <c r="AH326" s="79"/>
      <c r="AI326" s="146" t="s">
        <v>600</v>
      </c>
      <c r="AJ326" s="103" t="s">
        <v>600</v>
      </c>
      <c r="AK326" s="97" t="s">
        <v>705</v>
      </c>
      <c r="AL326" s="98" t="s">
        <v>706</v>
      </c>
      <c r="AM326" s="98" t="s">
        <v>707</v>
      </c>
      <c r="AN326" s="98" t="s">
        <v>708</v>
      </c>
      <c r="AO326" s="68"/>
      <c r="AP326" s="68"/>
      <c r="AQ326" s="68"/>
      <c r="AR326" s="68"/>
      <c r="AS326" s="84">
        <v>46238</v>
      </c>
      <c r="AT326" s="85" t="s">
        <v>685</v>
      </c>
      <c r="AU326" s="70">
        <v>1</v>
      </c>
      <c r="AV326" s="85" t="s">
        <v>692</v>
      </c>
      <c r="AW326" s="79"/>
      <c r="AX326" s="79"/>
      <c r="AY326" s="79"/>
      <c r="AZ326" s="79"/>
      <c r="BA326" s="70"/>
      <c r="BB326" s="70"/>
      <c r="BC326" s="70"/>
      <c r="BD326" s="70"/>
      <c r="BE326" s="100" t="s">
        <v>605</v>
      </c>
      <c r="BF326" s="100" t="s">
        <v>606</v>
      </c>
      <c r="BG326" s="101">
        <v>1</v>
      </c>
      <c r="BH326" s="100" t="s">
        <v>607</v>
      </c>
    </row>
    <row r="327" spans="1:60" ht="36" customHeight="1">
      <c r="A327" s="136">
        <v>111279000362</v>
      </c>
      <c r="B327" s="137" t="s">
        <v>440</v>
      </c>
      <c r="C327" s="138" t="s">
        <v>81</v>
      </c>
      <c r="D327" s="139" t="s">
        <v>194</v>
      </c>
      <c r="I327" s="89"/>
      <c r="J327" s="89"/>
      <c r="K327" s="89"/>
      <c r="L327" s="89"/>
      <c r="M327" s="89"/>
      <c r="N327" s="89"/>
      <c r="O327" s="89"/>
      <c r="P327" s="89"/>
      <c r="Q327" s="78"/>
      <c r="R327" s="78"/>
      <c r="S327" s="78"/>
      <c r="T327" s="79"/>
      <c r="U327" s="66" t="s">
        <v>596</v>
      </c>
      <c r="V327" s="66" t="s">
        <v>597</v>
      </c>
      <c r="W327" s="66" t="s">
        <v>598</v>
      </c>
      <c r="X327" s="66" t="s">
        <v>599</v>
      </c>
      <c r="Y327" s="68" t="s">
        <v>717</v>
      </c>
      <c r="Z327" s="68" t="s">
        <v>679</v>
      </c>
      <c r="AA327" s="68" t="s">
        <v>680</v>
      </c>
      <c r="AB327" s="68" t="s">
        <v>681</v>
      </c>
      <c r="AC327" s="88">
        <v>46238</v>
      </c>
      <c r="AD327" s="92" t="s">
        <v>974</v>
      </c>
      <c r="AE327" s="91" t="s">
        <v>975</v>
      </c>
      <c r="AF327" s="89" t="s">
        <v>661</v>
      </c>
      <c r="AG327" s="65" t="s">
        <v>618</v>
      </c>
      <c r="AH327" s="65" t="s">
        <v>619</v>
      </c>
      <c r="AI327" s="150" t="s">
        <v>843</v>
      </c>
      <c r="AJ327" s="102" t="s">
        <v>621</v>
      </c>
      <c r="AK327" s="142"/>
      <c r="AL327" s="142"/>
      <c r="AM327" s="142"/>
      <c r="AN327" s="142"/>
      <c r="AO327" s="68"/>
      <c r="AP327" s="68"/>
      <c r="AQ327" s="68"/>
      <c r="AR327" s="68"/>
      <c r="AS327" s="70"/>
      <c r="AT327" s="70"/>
      <c r="AU327" s="70"/>
      <c r="AV327" s="70"/>
      <c r="AW327" s="79"/>
      <c r="AX327" s="79"/>
      <c r="AY327" s="79"/>
      <c r="AZ327" s="79"/>
      <c r="BA327" s="70"/>
      <c r="BB327" s="70"/>
      <c r="BC327" s="70"/>
      <c r="BD327" s="70"/>
      <c r="BE327" s="100" t="s">
        <v>605</v>
      </c>
      <c r="BF327" s="100" t="s">
        <v>606</v>
      </c>
      <c r="BG327" s="101">
        <v>2</v>
      </c>
      <c r="BH327" s="100" t="s">
        <v>607</v>
      </c>
    </row>
    <row r="328" spans="1:60" ht="36" customHeight="1">
      <c r="A328" s="136">
        <v>111279000966</v>
      </c>
      <c r="B328" s="143" t="s">
        <v>441</v>
      </c>
      <c r="C328" s="138" t="s">
        <v>77</v>
      </c>
      <c r="D328" s="139" t="s">
        <v>194</v>
      </c>
      <c r="E328" s="75" t="s">
        <v>765</v>
      </c>
      <c r="F328" s="75" t="s">
        <v>736</v>
      </c>
      <c r="G328" s="95" t="s">
        <v>955</v>
      </c>
      <c r="H328" s="167" t="s">
        <v>738</v>
      </c>
      <c r="I328" s="89"/>
      <c r="J328" s="89"/>
      <c r="K328" s="89"/>
      <c r="L328" s="89"/>
      <c r="M328" s="89"/>
      <c r="N328" s="89"/>
      <c r="O328" s="89"/>
      <c r="P328" s="89"/>
      <c r="Q328" s="78"/>
      <c r="R328" s="78"/>
      <c r="S328" s="78"/>
      <c r="T328" s="79"/>
      <c r="U328" s="66" t="s">
        <v>596</v>
      </c>
      <c r="V328" s="66" t="s">
        <v>597</v>
      </c>
      <c r="W328" s="66" t="s">
        <v>598</v>
      </c>
      <c r="X328" s="66" t="s">
        <v>599</v>
      </c>
      <c r="Y328" s="68"/>
      <c r="Z328" s="68"/>
      <c r="AA328" s="68"/>
      <c r="AB328" s="68"/>
      <c r="AC328" s="74"/>
      <c r="AD328" s="74"/>
      <c r="AE328" s="74"/>
      <c r="AF328" s="74"/>
      <c r="AG328" s="65" t="s">
        <v>618</v>
      </c>
      <c r="AH328" s="65" t="s">
        <v>619</v>
      </c>
      <c r="AI328" s="150" t="s">
        <v>976</v>
      </c>
      <c r="AJ328" s="102" t="s">
        <v>621</v>
      </c>
      <c r="AK328" s="142"/>
      <c r="AL328" s="142"/>
      <c r="AM328" s="142"/>
      <c r="AN328" s="142"/>
      <c r="AO328" s="68"/>
      <c r="AP328" s="68"/>
      <c r="AQ328" s="68"/>
      <c r="AR328" s="68"/>
      <c r="AS328" s="70"/>
      <c r="AT328" s="70"/>
      <c r="AU328" s="70"/>
      <c r="AV328" s="70"/>
      <c r="AW328" s="79"/>
      <c r="AX328" s="79"/>
      <c r="AY328" s="79"/>
      <c r="AZ328" s="79"/>
      <c r="BA328" s="70"/>
      <c r="BB328" s="70"/>
      <c r="BC328" s="70"/>
      <c r="BD328" s="70"/>
      <c r="BE328" s="100" t="s">
        <v>605</v>
      </c>
      <c r="BF328" s="100" t="s">
        <v>606</v>
      </c>
      <c r="BG328" s="101">
        <v>3</v>
      </c>
      <c r="BH328" s="100" t="s">
        <v>607</v>
      </c>
    </row>
    <row r="329" spans="1:60" ht="36" customHeight="1">
      <c r="A329" s="136">
        <v>111279001296</v>
      </c>
      <c r="B329" s="137" t="s">
        <v>442</v>
      </c>
      <c r="C329" s="138" t="s">
        <v>81</v>
      </c>
      <c r="D329" s="139" t="s">
        <v>194</v>
      </c>
      <c r="I329" s="89"/>
      <c r="J329" s="89"/>
      <c r="K329" s="89"/>
      <c r="L329" s="89"/>
      <c r="M329" s="89"/>
      <c r="N329" s="89"/>
      <c r="O329" s="89"/>
      <c r="P329" s="89"/>
      <c r="Q329" s="78"/>
      <c r="R329" s="78"/>
      <c r="S329" s="78"/>
      <c r="T329" s="79"/>
      <c r="U329" s="66" t="s">
        <v>596</v>
      </c>
      <c r="V329" s="66" t="s">
        <v>597</v>
      </c>
      <c r="W329" s="66" t="s">
        <v>598</v>
      </c>
      <c r="X329" s="66" t="s">
        <v>599</v>
      </c>
      <c r="Y329" s="68"/>
      <c r="Z329" s="68"/>
      <c r="AA329" s="68"/>
      <c r="AB329" s="68"/>
      <c r="AC329" s="74"/>
      <c r="AD329" s="74"/>
      <c r="AE329" s="74"/>
      <c r="AF329" s="74"/>
      <c r="AG329" s="79"/>
      <c r="AH329" s="79"/>
      <c r="AI329" s="146" t="s">
        <v>600</v>
      </c>
      <c r="AJ329" s="103" t="s">
        <v>600</v>
      </c>
      <c r="AK329" s="97" t="s">
        <v>627</v>
      </c>
      <c r="AL329" s="98" t="s">
        <v>628</v>
      </c>
      <c r="AM329" s="98" t="s">
        <v>629</v>
      </c>
      <c r="AN329" s="98" t="s">
        <v>630</v>
      </c>
      <c r="AO329" s="68"/>
      <c r="AP329" s="68"/>
      <c r="AQ329" s="68"/>
      <c r="AR329" s="68"/>
      <c r="AS329" s="70"/>
      <c r="AT329" s="70"/>
      <c r="AU329" s="70"/>
      <c r="AV329" s="70"/>
      <c r="AW329" s="79"/>
      <c r="AX329" s="79"/>
      <c r="AY329" s="79"/>
      <c r="AZ329" s="79"/>
      <c r="BA329" s="70"/>
      <c r="BB329" s="70"/>
      <c r="BC329" s="70"/>
      <c r="BD329" s="70"/>
      <c r="BE329" s="100" t="s">
        <v>605</v>
      </c>
      <c r="BF329" s="100" t="s">
        <v>606</v>
      </c>
      <c r="BG329" s="101">
        <v>19</v>
      </c>
      <c r="BH329" s="100" t="s">
        <v>607</v>
      </c>
    </row>
    <row r="330" spans="1:60" ht="36" customHeight="1">
      <c r="A330" s="136">
        <v>111769000174</v>
      </c>
      <c r="B330" s="137" t="s">
        <v>443</v>
      </c>
      <c r="C330" s="138" t="s">
        <v>81</v>
      </c>
      <c r="D330" s="139" t="s">
        <v>101</v>
      </c>
      <c r="I330" s="89"/>
      <c r="J330" s="89"/>
      <c r="K330" s="89"/>
      <c r="L330" s="89"/>
      <c r="M330" s="89"/>
      <c r="N330" s="89"/>
      <c r="O330" s="89"/>
      <c r="P330" s="89"/>
      <c r="Q330" s="78"/>
      <c r="R330" s="78"/>
      <c r="T330" s="79"/>
      <c r="U330" s="66"/>
      <c r="V330" s="66"/>
      <c r="W330" s="66"/>
      <c r="X330" s="66"/>
      <c r="Y330" s="68"/>
      <c r="Z330" s="68"/>
      <c r="AA330" s="68"/>
      <c r="AB330" s="68"/>
      <c r="AC330" s="74"/>
      <c r="AD330" s="74"/>
      <c r="AE330" s="74"/>
      <c r="AF330" s="74"/>
      <c r="AG330" s="79"/>
      <c r="AH330" s="79"/>
      <c r="AI330" s="146" t="s">
        <v>600</v>
      </c>
      <c r="AJ330" s="103" t="s">
        <v>600</v>
      </c>
      <c r="AK330" s="142"/>
      <c r="AL330" s="142"/>
      <c r="AM330" s="142"/>
      <c r="AN330" s="142"/>
      <c r="AO330" s="68"/>
      <c r="AP330" s="68"/>
      <c r="AQ330" s="68"/>
      <c r="AR330" s="68"/>
      <c r="AS330" s="70"/>
      <c r="AT330" s="70"/>
      <c r="AU330" s="70"/>
      <c r="AV330" s="70"/>
      <c r="AW330" s="79"/>
      <c r="AX330" s="79"/>
      <c r="AY330" s="79"/>
      <c r="AZ330" s="79"/>
      <c r="BA330" s="70"/>
      <c r="BB330" s="70"/>
      <c r="BC330" s="70"/>
      <c r="BD330" s="162"/>
      <c r="BE330" s="100" t="s">
        <v>605</v>
      </c>
      <c r="BF330" s="100" t="s">
        <v>606</v>
      </c>
      <c r="BG330" s="101">
        <v>3</v>
      </c>
      <c r="BH330" s="100" t="s">
        <v>607</v>
      </c>
    </row>
    <row r="331" spans="1:60" ht="36" customHeight="1">
      <c r="A331" s="136">
        <v>111769000247</v>
      </c>
      <c r="B331" s="137" t="s">
        <v>444</v>
      </c>
      <c r="C331" s="138" t="s">
        <v>81</v>
      </c>
      <c r="D331" s="139" t="s">
        <v>101</v>
      </c>
      <c r="I331" s="64" t="s">
        <v>622</v>
      </c>
      <c r="J331" s="64" t="s">
        <v>623</v>
      </c>
      <c r="K331" s="64" t="s">
        <v>624</v>
      </c>
      <c r="L331" s="64" t="s">
        <v>625</v>
      </c>
      <c r="M331" s="89"/>
      <c r="N331" s="89"/>
      <c r="O331" s="89"/>
      <c r="P331" s="89"/>
      <c r="Q331" s="78" t="s">
        <v>596</v>
      </c>
      <c r="R331" s="80" t="s">
        <v>615</v>
      </c>
      <c r="S331" s="78" t="s">
        <v>772</v>
      </c>
      <c r="T331" s="79" t="s">
        <v>617</v>
      </c>
      <c r="U331" s="66"/>
      <c r="V331" s="66"/>
      <c r="W331" s="66"/>
      <c r="X331" s="66"/>
      <c r="Y331" s="68" t="s">
        <v>977</v>
      </c>
      <c r="Z331" s="68" t="s">
        <v>978</v>
      </c>
      <c r="AA331" s="68" t="s">
        <v>979</v>
      </c>
      <c r="AB331" s="68" t="s">
        <v>782</v>
      </c>
      <c r="AC331" s="74"/>
      <c r="AD331" s="74"/>
      <c r="AE331" s="74"/>
      <c r="AF331" s="74"/>
      <c r="AG331" s="79"/>
      <c r="AH331" s="79"/>
      <c r="AI331" s="146" t="s">
        <v>600</v>
      </c>
      <c r="AJ331" s="103" t="s">
        <v>600</v>
      </c>
      <c r="AK331" s="142"/>
      <c r="AL331" s="142"/>
      <c r="AM331" s="142"/>
      <c r="AN331" s="142"/>
      <c r="AO331" s="68"/>
      <c r="AP331" s="68"/>
      <c r="AQ331" s="68"/>
      <c r="AR331" s="68"/>
      <c r="AS331" s="70"/>
      <c r="AT331" s="70"/>
      <c r="AU331" s="70"/>
      <c r="AV331" s="70"/>
      <c r="AW331" s="79"/>
      <c r="AX331" s="79"/>
      <c r="AY331" s="79"/>
      <c r="AZ331" s="79"/>
      <c r="BA331" s="70"/>
      <c r="BB331" s="70"/>
      <c r="BC331" s="70"/>
      <c r="BD331" s="70"/>
      <c r="BE331" s="100" t="s">
        <v>605</v>
      </c>
      <c r="BF331" s="100" t="s">
        <v>606</v>
      </c>
      <c r="BG331" s="101">
        <v>4</v>
      </c>
      <c r="BH331" s="100" t="s">
        <v>607</v>
      </c>
    </row>
    <row r="332" spans="1:60" ht="36" customHeight="1">
      <c r="A332" s="136">
        <v>111769000956</v>
      </c>
      <c r="B332" s="137" t="s">
        <v>445</v>
      </c>
      <c r="C332" s="138" t="s">
        <v>71</v>
      </c>
      <c r="D332" s="139" t="s">
        <v>101</v>
      </c>
      <c r="I332" s="89"/>
      <c r="J332" s="89"/>
      <c r="K332" s="89"/>
      <c r="L332" s="89"/>
      <c r="M332" s="89"/>
      <c r="N332" s="89"/>
      <c r="O332" s="89"/>
      <c r="P332" s="89"/>
      <c r="Q332" s="78"/>
      <c r="R332" s="78"/>
      <c r="S332" s="78"/>
      <c r="T332" s="79"/>
      <c r="U332" s="66"/>
      <c r="V332" s="66"/>
      <c r="W332" s="66"/>
      <c r="X332" s="66"/>
      <c r="Y332" s="68"/>
      <c r="Z332" s="68"/>
      <c r="AA332" s="68"/>
      <c r="AB332" s="68"/>
      <c r="AC332" s="74"/>
      <c r="AD332" s="74"/>
      <c r="AE332" s="74"/>
      <c r="AF332" s="74"/>
      <c r="AG332" s="79"/>
      <c r="AH332" s="79"/>
      <c r="AI332" s="146" t="s">
        <v>600</v>
      </c>
      <c r="AJ332" s="103" t="s">
        <v>600</v>
      </c>
      <c r="AK332" s="97" t="s">
        <v>627</v>
      </c>
      <c r="AL332" s="98" t="s">
        <v>628</v>
      </c>
      <c r="AM332" s="98" t="s">
        <v>718</v>
      </c>
      <c r="AN332" s="98" t="s">
        <v>630</v>
      </c>
      <c r="AO332" s="68"/>
      <c r="AP332" s="68"/>
      <c r="AQ332" s="68"/>
      <c r="AR332" s="68"/>
      <c r="AS332" s="70"/>
      <c r="AT332" s="70"/>
      <c r="AU332" s="70"/>
      <c r="AV332" s="70"/>
      <c r="AW332" s="79"/>
      <c r="AX332" s="79"/>
      <c r="AY332" s="79"/>
      <c r="AZ332" s="79"/>
      <c r="BA332" s="70"/>
      <c r="BB332" s="70"/>
      <c r="BC332" s="70"/>
      <c r="BD332" s="70"/>
      <c r="BE332" s="100" t="s">
        <v>605</v>
      </c>
      <c r="BF332" s="100" t="s">
        <v>606</v>
      </c>
      <c r="BG332" s="101">
        <v>3</v>
      </c>
      <c r="BH332" s="100" t="s">
        <v>607</v>
      </c>
    </row>
    <row r="333" spans="1:60" ht="36" customHeight="1">
      <c r="A333" s="136">
        <v>111769001502</v>
      </c>
      <c r="B333" s="137" t="s">
        <v>446</v>
      </c>
      <c r="C333" s="138" t="s">
        <v>71</v>
      </c>
      <c r="D333" s="139" t="s">
        <v>101</v>
      </c>
      <c r="I333" s="89"/>
      <c r="J333" s="89"/>
      <c r="K333" s="89"/>
      <c r="L333" s="89"/>
      <c r="M333" s="104" t="s">
        <v>648</v>
      </c>
      <c r="N333" s="104" t="s">
        <v>609</v>
      </c>
      <c r="O333" s="104">
        <v>3</v>
      </c>
      <c r="P333" s="104" t="s">
        <v>644</v>
      </c>
      <c r="Q333" s="78"/>
      <c r="R333" s="78"/>
      <c r="S333" s="78"/>
      <c r="T333" s="79"/>
      <c r="U333" s="66" t="s">
        <v>596</v>
      </c>
      <c r="V333" s="66" t="s">
        <v>597</v>
      </c>
      <c r="W333" s="66" t="s">
        <v>598</v>
      </c>
      <c r="X333" s="66" t="s">
        <v>599</v>
      </c>
      <c r="Y333" s="68"/>
      <c r="Z333" s="68"/>
      <c r="AA333" s="68"/>
      <c r="AB333" s="68"/>
      <c r="AC333" s="74"/>
      <c r="AD333" s="74"/>
      <c r="AE333" s="74"/>
      <c r="AF333" s="74"/>
      <c r="AG333" s="79"/>
      <c r="AH333" s="79"/>
      <c r="AI333" s="146" t="s">
        <v>600</v>
      </c>
      <c r="AJ333" s="103" t="s">
        <v>600</v>
      </c>
      <c r="AK333" s="142"/>
      <c r="AL333" s="142"/>
      <c r="AM333" s="142"/>
      <c r="AN333" s="142"/>
      <c r="AO333" s="68"/>
      <c r="AP333" s="68"/>
      <c r="AQ333" s="68"/>
      <c r="AR333" s="68"/>
      <c r="AS333" s="84">
        <v>46238</v>
      </c>
      <c r="AT333" s="85" t="s">
        <v>685</v>
      </c>
      <c r="AU333" s="70">
        <v>1</v>
      </c>
      <c r="AV333" s="85" t="s">
        <v>692</v>
      </c>
      <c r="AW333" s="79"/>
      <c r="AX333" s="79"/>
      <c r="AY333" s="79"/>
      <c r="AZ333" s="79"/>
      <c r="BA333" s="70"/>
      <c r="BB333" s="70"/>
      <c r="BC333" s="70"/>
      <c r="BD333" s="70"/>
      <c r="BE333" s="100" t="s">
        <v>605</v>
      </c>
      <c r="BF333" s="100" t="s">
        <v>606</v>
      </c>
      <c r="BG333" s="101">
        <v>2</v>
      </c>
      <c r="BH333" s="100" t="s">
        <v>607</v>
      </c>
    </row>
    <row r="334" spans="1:60" ht="36" customHeight="1">
      <c r="A334" s="136">
        <v>111769001871</v>
      </c>
      <c r="B334" s="137" t="s">
        <v>447</v>
      </c>
      <c r="C334" s="138" t="s">
        <v>71</v>
      </c>
      <c r="D334" s="139" t="s">
        <v>101</v>
      </c>
      <c r="I334" s="89"/>
      <c r="J334" s="89"/>
      <c r="K334" s="89"/>
      <c r="L334" s="89"/>
      <c r="M334" s="89"/>
      <c r="N334" s="89"/>
      <c r="O334" s="89"/>
      <c r="P334" s="89"/>
      <c r="Q334" s="78"/>
      <c r="R334" s="78"/>
      <c r="S334" s="78"/>
      <c r="T334" s="79"/>
      <c r="U334" s="66" t="s">
        <v>596</v>
      </c>
      <c r="V334" s="66" t="s">
        <v>597</v>
      </c>
      <c r="W334" s="66" t="s">
        <v>598</v>
      </c>
      <c r="X334" s="66" t="s">
        <v>599</v>
      </c>
      <c r="Y334" s="68"/>
      <c r="Z334" s="68"/>
      <c r="AA334" s="68"/>
      <c r="AB334" s="68"/>
      <c r="AC334" s="74"/>
      <c r="AD334" s="74"/>
      <c r="AE334" s="74"/>
      <c r="AF334" s="74"/>
      <c r="AG334" s="79"/>
      <c r="AH334" s="79"/>
      <c r="AI334" s="146" t="s">
        <v>600</v>
      </c>
      <c r="AJ334" s="103" t="s">
        <v>600</v>
      </c>
      <c r="AK334" s="142"/>
      <c r="AL334" s="142"/>
      <c r="AM334" s="142"/>
      <c r="AN334" s="142"/>
      <c r="AO334" s="86" t="s">
        <v>645</v>
      </c>
      <c r="AP334" s="87" t="s">
        <v>646</v>
      </c>
      <c r="AQ334" s="87" t="s">
        <v>654</v>
      </c>
      <c r="AR334" s="87" t="s">
        <v>604</v>
      </c>
      <c r="AS334" s="70"/>
      <c r="AT334" s="70"/>
      <c r="AU334" s="70"/>
      <c r="AV334" s="70"/>
      <c r="AW334" s="79"/>
      <c r="AX334" s="79"/>
      <c r="AY334" s="79"/>
      <c r="AZ334" s="79"/>
      <c r="BA334" s="70"/>
      <c r="BB334" s="70"/>
      <c r="BC334" s="70"/>
      <c r="BD334" s="70"/>
      <c r="BE334" s="100" t="s">
        <v>605</v>
      </c>
      <c r="BF334" s="100" t="s">
        <v>606</v>
      </c>
      <c r="BG334" s="101">
        <v>1</v>
      </c>
      <c r="BH334" s="100" t="s">
        <v>607</v>
      </c>
    </row>
    <row r="335" spans="1:60" s="174" customFormat="1" ht="36" customHeight="1">
      <c r="A335" s="173">
        <v>111769003122</v>
      </c>
      <c r="B335" s="174" t="s">
        <v>448</v>
      </c>
      <c r="C335" s="175" t="s">
        <v>71</v>
      </c>
      <c r="D335" s="176" t="s">
        <v>101</v>
      </c>
      <c r="E335" s="75" t="s">
        <v>735</v>
      </c>
      <c r="F335" s="75" t="s">
        <v>736</v>
      </c>
      <c r="G335" s="75" t="s">
        <v>980</v>
      </c>
      <c r="H335" s="61" t="s">
        <v>738</v>
      </c>
      <c r="I335" s="64" t="s">
        <v>622</v>
      </c>
      <c r="J335" s="64" t="s">
        <v>623</v>
      </c>
      <c r="K335" s="64" t="s">
        <v>624</v>
      </c>
      <c r="L335" s="64" t="s">
        <v>625</v>
      </c>
      <c r="M335" s="104"/>
      <c r="N335" s="104"/>
      <c r="O335" s="104"/>
      <c r="P335" s="104"/>
      <c r="Q335" s="205"/>
      <c r="R335" s="205"/>
      <c r="S335" s="205"/>
      <c r="T335" s="65"/>
      <c r="U335" s="66"/>
      <c r="V335" s="66"/>
      <c r="W335" s="66"/>
      <c r="X335" s="66"/>
      <c r="Y335" s="67" t="s">
        <v>764</v>
      </c>
      <c r="Z335" s="67" t="s">
        <v>679</v>
      </c>
      <c r="AA335" s="67" t="s">
        <v>680</v>
      </c>
      <c r="AB335" s="67" t="s">
        <v>681</v>
      </c>
      <c r="AC335" s="64"/>
      <c r="AD335" s="64"/>
      <c r="AE335" s="64"/>
      <c r="AF335" s="64"/>
      <c r="AG335" s="65" t="s">
        <v>618</v>
      </c>
      <c r="AH335" s="65" t="s">
        <v>619</v>
      </c>
      <c r="AI335" s="150" t="s">
        <v>687</v>
      </c>
      <c r="AJ335" s="102" t="s">
        <v>621</v>
      </c>
      <c r="AK335" s="66"/>
      <c r="AL335" s="66"/>
      <c r="AM335" s="66"/>
      <c r="AN335" s="66"/>
      <c r="AO335" s="67"/>
      <c r="AP335" s="67"/>
      <c r="AQ335" s="67"/>
      <c r="AR335" s="67"/>
      <c r="AS335" s="61"/>
      <c r="AT335" s="61"/>
      <c r="AU335" s="61"/>
      <c r="AV335" s="61"/>
      <c r="AW335" s="76" t="s">
        <v>641</v>
      </c>
      <c r="AX335" s="76" t="s">
        <v>642</v>
      </c>
      <c r="AY335" s="206">
        <v>15</v>
      </c>
      <c r="AZ335" s="206" t="s">
        <v>643</v>
      </c>
      <c r="BA335" s="61"/>
      <c r="BB335" s="61"/>
      <c r="BC335" s="61"/>
      <c r="BD335" s="61"/>
      <c r="BE335" s="100" t="s">
        <v>605</v>
      </c>
      <c r="BF335" s="100" t="s">
        <v>606</v>
      </c>
      <c r="BG335" s="100">
        <v>1</v>
      </c>
      <c r="BH335" s="100" t="s">
        <v>607</v>
      </c>
    </row>
    <row r="336" spans="1:60" ht="36" customHeight="1">
      <c r="A336" s="136">
        <v>111769003360</v>
      </c>
      <c r="B336" s="137" t="s">
        <v>449</v>
      </c>
      <c r="C336" s="138" t="s">
        <v>81</v>
      </c>
      <c r="D336" s="139" t="s">
        <v>101</v>
      </c>
      <c r="I336" s="89"/>
      <c r="J336" s="89"/>
      <c r="K336" s="89"/>
      <c r="L336" s="89"/>
      <c r="M336" s="89"/>
      <c r="N336" s="89"/>
      <c r="O336" s="89"/>
      <c r="P336" s="89"/>
      <c r="Q336" s="78"/>
      <c r="R336" s="78"/>
      <c r="S336" s="78"/>
      <c r="T336" s="79"/>
      <c r="U336" s="66"/>
      <c r="V336" s="66"/>
      <c r="W336" s="66"/>
      <c r="X336" s="66"/>
      <c r="Y336" s="68"/>
      <c r="Z336" s="68"/>
      <c r="AA336" s="68"/>
      <c r="AB336" s="68"/>
      <c r="AC336" s="74"/>
      <c r="AD336" s="74"/>
      <c r="AE336" s="74"/>
      <c r="AF336" s="74"/>
      <c r="AG336" s="65" t="s">
        <v>618</v>
      </c>
      <c r="AH336" s="65" t="s">
        <v>619</v>
      </c>
      <c r="AI336" s="150" t="s">
        <v>981</v>
      </c>
      <c r="AJ336" s="102" t="s">
        <v>621</v>
      </c>
      <c r="AK336" s="97" t="s">
        <v>627</v>
      </c>
      <c r="AL336" s="98" t="s">
        <v>628</v>
      </c>
      <c r="AM336" s="98" t="s">
        <v>787</v>
      </c>
      <c r="AN336" s="98" t="s">
        <v>630</v>
      </c>
      <c r="AO336" s="72" t="s">
        <v>639</v>
      </c>
      <c r="AP336" s="73" t="s">
        <v>640</v>
      </c>
      <c r="AQ336" s="73" t="s">
        <v>662</v>
      </c>
      <c r="AR336" s="73" t="s">
        <v>663</v>
      </c>
      <c r="AS336" s="70"/>
      <c r="AT336" s="70"/>
      <c r="AU336" s="70"/>
      <c r="AV336" s="70"/>
      <c r="AW336" s="79"/>
      <c r="AX336" s="79"/>
      <c r="AY336" s="79"/>
      <c r="AZ336" s="79"/>
      <c r="BA336" s="70"/>
      <c r="BB336" s="70"/>
      <c r="BC336" s="70"/>
      <c r="BD336" s="70"/>
      <c r="BE336" s="100" t="s">
        <v>605</v>
      </c>
      <c r="BF336" s="100" t="s">
        <v>606</v>
      </c>
      <c r="BG336" s="101">
        <v>12</v>
      </c>
      <c r="BH336" s="100" t="s">
        <v>607</v>
      </c>
    </row>
    <row r="337" spans="1:60" ht="36" customHeight="1">
      <c r="A337" s="136">
        <v>111769003416</v>
      </c>
      <c r="B337" s="137" t="s">
        <v>450</v>
      </c>
      <c r="C337" s="138" t="s">
        <v>81</v>
      </c>
      <c r="D337" s="139" t="s">
        <v>101</v>
      </c>
      <c r="I337" s="89"/>
      <c r="J337" s="89"/>
      <c r="K337" s="89"/>
      <c r="L337" s="89"/>
      <c r="M337" s="89"/>
      <c r="N337" s="89"/>
      <c r="O337" s="89"/>
      <c r="P337" s="89"/>
      <c r="Q337" s="78"/>
      <c r="R337" s="78"/>
      <c r="S337" s="78"/>
      <c r="T337" s="79"/>
      <c r="U337" s="66"/>
      <c r="V337" s="66"/>
      <c r="W337" s="66"/>
      <c r="X337" s="187"/>
      <c r="Y337" s="68"/>
      <c r="Z337" s="68"/>
      <c r="AA337" s="68"/>
      <c r="AB337" s="68"/>
      <c r="AC337" s="88" t="s">
        <v>664</v>
      </c>
      <c r="AD337" s="92" t="s">
        <v>659</v>
      </c>
      <c r="AE337" s="91" t="s">
        <v>982</v>
      </c>
      <c r="AF337" s="89" t="s">
        <v>661</v>
      </c>
      <c r="AG337" s="79"/>
      <c r="AH337" s="79"/>
      <c r="AI337" s="146" t="s">
        <v>600</v>
      </c>
      <c r="AJ337" s="103" t="s">
        <v>600</v>
      </c>
      <c r="AK337" s="97" t="s">
        <v>627</v>
      </c>
      <c r="AL337" s="98" t="s">
        <v>628</v>
      </c>
      <c r="AM337" s="98" t="s">
        <v>629</v>
      </c>
      <c r="AN337" s="98" t="s">
        <v>630</v>
      </c>
      <c r="AO337" s="186"/>
      <c r="AP337" s="186"/>
      <c r="AQ337" s="186"/>
      <c r="AR337" s="68"/>
      <c r="AS337" s="70"/>
      <c r="AT337" s="70"/>
      <c r="AU337" s="70"/>
      <c r="AV337" s="70"/>
      <c r="AW337" s="79"/>
      <c r="AX337" s="79"/>
      <c r="AY337" s="79"/>
      <c r="AZ337" s="79"/>
      <c r="BA337" s="70"/>
      <c r="BB337" s="70"/>
      <c r="BC337" s="70"/>
      <c r="BD337" s="70"/>
      <c r="BE337" s="100" t="s">
        <v>605</v>
      </c>
      <c r="BF337" s="100" t="s">
        <v>606</v>
      </c>
      <c r="BG337" s="101">
        <v>2</v>
      </c>
      <c r="BH337" s="100" t="s">
        <v>607</v>
      </c>
    </row>
    <row r="338" spans="1:60" ht="36" customHeight="1">
      <c r="A338" s="136">
        <v>111769003424</v>
      </c>
      <c r="B338" s="137" t="s">
        <v>451</v>
      </c>
      <c r="C338" s="138" t="s">
        <v>77</v>
      </c>
      <c r="D338" s="139" t="s">
        <v>101</v>
      </c>
      <c r="I338" s="89"/>
      <c r="J338" s="89"/>
      <c r="K338" s="89"/>
      <c r="L338" s="89"/>
      <c r="M338" s="89"/>
      <c r="N338" s="89"/>
      <c r="O338" s="89"/>
      <c r="P338" s="89"/>
      <c r="Q338" s="78"/>
      <c r="R338" s="78"/>
      <c r="S338" s="78"/>
      <c r="T338" s="79"/>
      <c r="U338" s="66" t="s">
        <v>596</v>
      </c>
      <c r="V338" s="66" t="s">
        <v>597</v>
      </c>
      <c r="W338" s="66" t="s">
        <v>598</v>
      </c>
      <c r="X338" s="66" t="s">
        <v>599</v>
      </c>
      <c r="Y338" s="68" t="s">
        <v>703</v>
      </c>
      <c r="Z338" s="68" t="s">
        <v>679</v>
      </c>
      <c r="AA338" s="68" t="s">
        <v>680</v>
      </c>
      <c r="AB338" s="68">
        <v>10</v>
      </c>
      <c r="AC338" s="74"/>
      <c r="AD338" s="74"/>
      <c r="AE338" s="74"/>
      <c r="AF338" s="74"/>
      <c r="AG338" s="65" t="s">
        <v>618</v>
      </c>
      <c r="AH338" s="65" t="s">
        <v>619</v>
      </c>
      <c r="AI338" s="150" t="s">
        <v>983</v>
      </c>
      <c r="AJ338" s="102" t="s">
        <v>621</v>
      </c>
      <c r="AK338" s="142"/>
      <c r="AL338" s="142"/>
      <c r="AM338" s="142"/>
      <c r="AN338" s="142"/>
      <c r="AO338" s="72" t="s">
        <v>639</v>
      </c>
      <c r="AP338" s="73" t="s">
        <v>640</v>
      </c>
      <c r="AQ338" s="73" t="s">
        <v>662</v>
      </c>
      <c r="AR338" s="73" t="s">
        <v>663</v>
      </c>
      <c r="AS338" s="70"/>
      <c r="AT338" s="70"/>
      <c r="AU338" s="70"/>
      <c r="AV338" s="70"/>
      <c r="AW338" s="76" t="s">
        <v>641</v>
      </c>
      <c r="AX338" s="76" t="s">
        <v>642</v>
      </c>
      <c r="AY338" s="77">
        <v>15</v>
      </c>
      <c r="AZ338" s="77" t="s">
        <v>643</v>
      </c>
      <c r="BA338" s="70"/>
      <c r="BB338" s="70"/>
      <c r="BC338" s="70"/>
      <c r="BD338" s="70"/>
      <c r="BE338" s="100" t="s">
        <v>605</v>
      </c>
      <c r="BF338" s="100" t="s">
        <v>606</v>
      </c>
      <c r="BG338" s="101">
        <v>8</v>
      </c>
      <c r="BH338" s="100" t="s">
        <v>607</v>
      </c>
    </row>
    <row r="339" spans="1:60" ht="36" customHeight="1">
      <c r="A339" s="136">
        <v>111769004188</v>
      </c>
      <c r="B339" s="137" t="s">
        <v>452</v>
      </c>
      <c r="C339" s="138" t="s">
        <v>81</v>
      </c>
      <c r="D339" s="139" t="s">
        <v>101</v>
      </c>
      <c r="I339" s="64" t="s">
        <v>622</v>
      </c>
      <c r="J339" s="64" t="s">
        <v>623</v>
      </c>
      <c r="K339" s="64" t="s">
        <v>624</v>
      </c>
      <c r="L339" s="64" t="s">
        <v>625</v>
      </c>
      <c r="M339" s="89"/>
      <c r="N339" s="89"/>
      <c r="O339" s="89"/>
      <c r="P339" s="89"/>
      <c r="Q339" s="78"/>
      <c r="R339" s="78"/>
      <c r="S339" s="78"/>
      <c r="T339" s="79"/>
      <c r="U339" s="66"/>
      <c r="V339" s="66"/>
      <c r="W339" s="66"/>
      <c r="X339" s="66"/>
      <c r="Y339" s="68"/>
      <c r="Z339" s="68"/>
      <c r="AA339" s="68"/>
      <c r="AB339" s="68"/>
      <c r="AC339" s="74"/>
      <c r="AD339" s="74"/>
      <c r="AE339" s="74"/>
      <c r="AF339" s="74"/>
      <c r="AG339" s="65" t="s">
        <v>618</v>
      </c>
      <c r="AH339" s="65" t="s">
        <v>619</v>
      </c>
      <c r="AI339" s="150" t="s">
        <v>843</v>
      </c>
      <c r="AJ339" s="102" t="s">
        <v>621</v>
      </c>
      <c r="AK339" s="97" t="s">
        <v>627</v>
      </c>
      <c r="AL339" s="98" t="s">
        <v>628</v>
      </c>
      <c r="AM339" s="98" t="s">
        <v>629</v>
      </c>
      <c r="AN339" s="98" t="s">
        <v>630</v>
      </c>
      <c r="AO339" s="68"/>
      <c r="AP339" s="68"/>
      <c r="AQ339" s="68"/>
      <c r="AR339" s="68"/>
      <c r="AS339" s="70"/>
      <c r="AT339" s="70"/>
      <c r="AU339" s="70"/>
      <c r="AV339" s="70"/>
      <c r="AW339" s="79"/>
      <c r="AX339" s="79"/>
      <c r="AY339" s="79"/>
      <c r="AZ339" s="79"/>
      <c r="BA339" s="70"/>
      <c r="BB339" s="70"/>
      <c r="BC339" s="70"/>
      <c r="BD339" s="70"/>
      <c r="BE339" s="100" t="s">
        <v>605</v>
      </c>
      <c r="BF339" s="100" t="s">
        <v>606</v>
      </c>
      <c r="BG339" s="101">
        <v>2</v>
      </c>
      <c r="BH339" s="100" t="s">
        <v>607</v>
      </c>
    </row>
    <row r="340" spans="1:60" ht="36" customHeight="1">
      <c r="A340" s="136">
        <v>111848002662</v>
      </c>
      <c r="B340" s="137" t="s">
        <v>453</v>
      </c>
      <c r="C340" s="138" t="s">
        <v>71</v>
      </c>
      <c r="D340" s="139" t="s">
        <v>86</v>
      </c>
      <c r="I340" s="89"/>
      <c r="J340" s="89"/>
      <c r="K340" s="89"/>
      <c r="L340" s="89"/>
      <c r="M340" s="89"/>
      <c r="N340" s="89"/>
      <c r="O340" s="89"/>
      <c r="P340" s="89"/>
      <c r="Q340" s="78"/>
      <c r="R340" s="78"/>
      <c r="S340" s="78"/>
      <c r="T340" s="79"/>
      <c r="U340" s="66" t="s">
        <v>596</v>
      </c>
      <c r="V340" s="66" t="s">
        <v>597</v>
      </c>
      <c r="W340" s="66" t="s">
        <v>598</v>
      </c>
      <c r="X340" s="66" t="s">
        <v>599</v>
      </c>
      <c r="Y340" s="68"/>
      <c r="Z340" s="68"/>
      <c r="AA340" s="68"/>
      <c r="AB340" s="68"/>
      <c r="AC340" s="74"/>
      <c r="AD340" s="74"/>
      <c r="AE340" s="74"/>
      <c r="AF340" s="74"/>
      <c r="AG340" s="79"/>
      <c r="AH340" s="79"/>
      <c r="AI340" s="146" t="s">
        <v>600</v>
      </c>
      <c r="AJ340" s="103" t="s">
        <v>600</v>
      </c>
      <c r="AK340" s="142"/>
      <c r="AL340" s="142"/>
      <c r="AM340" s="142"/>
      <c r="AN340" s="142"/>
      <c r="AO340" s="72" t="s">
        <v>631</v>
      </c>
      <c r="AP340" s="73" t="s">
        <v>632</v>
      </c>
      <c r="AQ340" s="73" t="s">
        <v>672</v>
      </c>
      <c r="AR340" s="161" t="s">
        <v>634</v>
      </c>
      <c r="AS340" s="70"/>
      <c r="AT340" s="70"/>
      <c r="AU340" s="70"/>
      <c r="AV340" s="70"/>
      <c r="AW340" s="79"/>
      <c r="AX340" s="79"/>
      <c r="AY340" s="79"/>
      <c r="AZ340" s="79"/>
      <c r="BA340" s="70"/>
      <c r="BB340" s="70"/>
      <c r="BC340" s="70"/>
      <c r="BD340" s="70"/>
      <c r="BE340" s="100" t="s">
        <v>605</v>
      </c>
      <c r="BF340" s="100" t="s">
        <v>606</v>
      </c>
      <c r="BG340" s="101">
        <v>2</v>
      </c>
      <c r="BH340" s="100" t="s">
        <v>607</v>
      </c>
    </row>
    <row r="341" spans="1:60" ht="36" customHeight="1">
      <c r="A341" s="136">
        <v>111848002689</v>
      </c>
      <c r="B341" s="137" t="s">
        <v>455</v>
      </c>
      <c r="C341" s="138" t="s">
        <v>81</v>
      </c>
      <c r="D341" s="139" t="s">
        <v>86</v>
      </c>
      <c r="I341" s="74"/>
      <c r="J341" s="74"/>
      <c r="K341" s="74"/>
      <c r="L341" s="74"/>
      <c r="M341" s="89"/>
      <c r="N341" s="89"/>
      <c r="O341" s="89"/>
      <c r="P341" s="89"/>
      <c r="Q341" s="78"/>
      <c r="R341" s="78"/>
      <c r="S341" s="78"/>
      <c r="T341" s="79"/>
      <c r="U341" s="66" t="s">
        <v>596</v>
      </c>
      <c r="V341" s="66" t="s">
        <v>597</v>
      </c>
      <c r="W341" s="66" t="s">
        <v>598</v>
      </c>
      <c r="X341" s="66" t="s">
        <v>599</v>
      </c>
      <c r="Y341" s="68"/>
      <c r="Z341" s="68"/>
      <c r="AA341" s="68"/>
      <c r="AB341" s="68"/>
      <c r="AC341" s="88" t="s">
        <v>664</v>
      </c>
      <c r="AD341" s="74" t="s">
        <v>659</v>
      </c>
      <c r="AE341" s="74" t="s">
        <v>860</v>
      </c>
      <c r="AF341" s="74" t="s">
        <v>661</v>
      </c>
      <c r="AG341" s="65" t="s">
        <v>618</v>
      </c>
      <c r="AH341" s="65" t="s">
        <v>619</v>
      </c>
      <c r="AI341" s="150" t="s">
        <v>620</v>
      </c>
      <c r="AJ341" s="102" t="s">
        <v>621</v>
      </c>
      <c r="AK341" s="142"/>
      <c r="AL341" s="163"/>
      <c r="AM341" s="163"/>
      <c r="AN341" s="163"/>
      <c r="AO341" s="72" t="s">
        <v>631</v>
      </c>
      <c r="AP341" s="72" t="s">
        <v>632</v>
      </c>
      <c r="AQ341" s="72" t="s">
        <v>676</v>
      </c>
      <c r="AR341" s="72" t="s">
        <v>634</v>
      </c>
      <c r="AS341" s="70"/>
      <c r="AT341" s="70"/>
      <c r="AU341" s="70"/>
      <c r="AV341" s="70"/>
      <c r="AW341" s="79"/>
      <c r="AX341" s="79"/>
      <c r="AY341" s="79"/>
      <c r="AZ341" s="79"/>
      <c r="BA341" s="70"/>
      <c r="BB341" s="70"/>
      <c r="BC341" s="70"/>
      <c r="BD341" s="70"/>
      <c r="BE341" s="100" t="s">
        <v>605</v>
      </c>
      <c r="BF341" s="100" t="s">
        <v>606</v>
      </c>
      <c r="BG341" s="101">
        <v>2</v>
      </c>
      <c r="BH341" s="100" t="s">
        <v>607</v>
      </c>
    </row>
    <row r="342" spans="1:60" ht="36" customHeight="1">
      <c r="A342" s="136">
        <v>111848003910</v>
      </c>
      <c r="B342" s="137" t="s">
        <v>432</v>
      </c>
      <c r="C342" s="138" t="s">
        <v>81</v>
      </c>
      <c r="D342" s="139" t="s">
        <v>86</v>
      </c>
      <c r="I342" s="64" t="s">
        <v>622</v>
      </c>
      <c r="J342" s="104" t="s">
        <v>623</v>
      </c>
      <c r="K342" s="104" t="s">
        <v>624</v>
      </c>
      <c r="L342" s="104" t="s">
        <v>625</v>
      </c>
      <c r="M342" s="89"/>
      <c r="N342" s="89"/>
      <c r="O342" s="89"/>
      <c r="P342" s="89"/>
      <c r="Q342" s="78"/>
      <c r="R342" s="78"/>
      <c r="S342" s="78"/>
      <c r="T342" s="79"/>
      <c r="U342" s="66"/>
      <c r="V342" s="66"/>
      <c r="W342" s="66"/>
      <c r="X342" s="66"/>
      <c r="Y342" s="68" t="s">
        <v>752</v>
      </c>
      <c r="Z342" s="68" t="s">
        <v>679</v>
      </c>
      <c r="AA342" s="68" t="s">
        <v>680</v>
      </c>
      <c r="AB342" s="68" t="s">
        <v>681</v>
      </c>
      <c r="AC342" s="74"/>
      <c r="AD342" s="92"/>
      <c r="AE342" s="91"/>
      <c r="AF342" s="89"/>
      <c r="AG342" s="65" t="s">
        <v>618</v>
      </c>
      <c r="AH342" s="65" t="s">
        <v>619</v>
      </c>
      <c r="AI342" s="150" t="s">
        <v>789</v>
      </c>
      <c r="AJ342" s="102" t="s">
        <v>621</v>
      </c>
      <c r="AK342" s="142"/>
      <c r="AL342" s="142"/>
      <c r="AM342" s="142"/>
      <c r="AN342" s="142"/>
      <c r="AO342" s="72" t="s">
        <v>631</v>
      </c>
      <c r="AP342" s="73" t="s">
        <v>632</v>
      </c>
      <c r="AQ342" s="73" t="s">
        <v>672</v>
      </c>
      <c r="AR342" s="73" t="s">
        <v>634</v>
      </c>
      <c r="AS342" s="70"/>
      <c r="AT342" s="70"/>
      <c r="AU342" s="70"/>
      <c r="AV342" s="70"/>
      <c r="AW342" s="79"/>
      <c r="AX342" s="79"/>
      <c r="AY342" s="79"/>
      <c r="AZ342" s="79"/>
      <c r="BA342" s="70"/>
      <c r="BB342" s="70"/>
      <c r="BC342" s="70"/>
      <c r="BD342" s="70"/>
      <c r="BE342" s="100" t="s">
        <v>605</v>
      </c>
      <c r="BF342" s="100" t="s">
        <v>606</v>
      </c>
      <c r="BG342" s="101">
        <v>2</v>
      </c>
      <c r="BH342" s="100" t="s">
        <v>607</v>
      </c>
    </row>
    <row r="343" spans="1:60" ht="36" customHeight="1">
      <c r="A343" s="136">
        <v>111848002671</v>
      </c>
      <c r="B343" s="137" t="s">
        <v>454</v>
      </c>
      <c r="C343" s="138" t="s">
        <v>81</v>
      </c>
      <c r="D343" s="139" t="s">
        <v>86</v>
      </c>
      <c r="I343" s="64" t="s">
        <v>622</v>
      </c>
      <c r="J343" s="104" t="s">
        <v>623</v>
      </c>
      <c r="K343" s="104" t="s">
        <v>624</v>
      </c>
      <c r="L343" s="104" t="s">
        <v>625</v>
      </c>
      <c r="M343" s="89"/>
      <c r="N343" s="89"/>
      <c r="O343" s="89"/>
      <c r="P343" s="89"/>
      <c r="Q343" s="78"/>
      <c r="R343" s="78"/>
      <c r="S343" s="78"/>
      <c r="T343" s="79"/>
      <c r="U343" s="66"/>
      <c r="V343" s="66"/>
      <c r="W343" s="66"/>
      <c r="X343" s="66"/>
      <c r="Y343" s="68"/>
      <c r="Z343" s="68"/>
      <c r="AA343" s="68"/>
      <c r="AB343" s="68"/>
      <c r="AC343" s="74"/>
      <c r="AD343" s="92"/>
      <c r="AE343" s="91"/>
      <c r="AF343" s="89"/>
      <c r="AG343" s="65" t="s">
        <v>618</v>
      </c>
      <c r="AH343" s="65" t="s">
        <v>619</v>
      </c>
      <c r="AI343" s="150" t="s">
        <v>790</v>
      </c>
      <c r="AJ343" s="102" t="s">
        <v>621</v>
      </c>
      <c r="AK343" s="97" t="s">
        <v>627</v>
      </c>
      <c r="AL343" s="97" t="s">
        <v>628</v>
      </c>
      <c r="AM343" s="97" t="s">
        <v>629</v>
      </c>
      <c r="AN343" s="97" t="s">
        <v>630</v>
      </c>
      <c r="AO343" s="68"/>
      <c r="AP343" s="68"/>
      <c r="AQ343" s="68"/>
      <c r="AR343" s="68"/>
      <c r="AS343" s="70"/>
      <c r="AT343" s="70"/>
      <c r="AU343" s="70"/>
      <c r="AV343" s="70"/>
      <c r="AW343" s="79"/>
      <c r="AX343" s="79"/>
      <c r="AY343" s="79"/>
      <c r="AZ343" s="79"/>
      <c r="BA343" s="70"/>
      <c r="BB343" s="70"/>
      <c r="BC343" s="70"/>
      <c r="BD343" s="70"/>
      <c r="BE343" s="100" t="s">
        <v>605</v>
      </c>
      <c r="BF343" s="100" t="s">
        <v>606</v>
      </c>
      <c r="BG343" s="101">
        <v>1</v>
      </c>
      <c r="BH343" s="100" t="s">
        <v>607</v>
      </c>
    </row>
    <row r="344" spans="1:60" ht="36" customHeight="1">
      <c r="A344" s="136">
        <v>111848003031</v>
      </c>
      <c r="B344" s="137" t="s">
        <v>456</v>
      </c>
      <c r="C344" s="138" t="s">
        <v>81</v>
      </c>
      <c r="D344" s="139" t="s">
        <v>86</v>
      </c>
      <c r="I344" s="74"/>
      <c r="J344" s="74"/>
      <c r="K344" s="74"/>
      <c r="L344" s="74"/>
      <c r="M344" s="89"/>
      <c r="N344" s="89"/>
      <c r="O344" s="89"/>
      <c r="P344" s="89"/>
      <c r="Q344" s="78"/>
      <c r="R344" s="78"/>
      <c r="S344" s="78"/>
      <c r="T344" s="79"/>
      <c r="U344" s="66" t="s">
        <v>984</v>
      </c>
      <c r="V344" s="66" t="s">
        <v>689</v>
      </c>
      <c r="W344" s="66" t="s">
        <v>762</v>
      </c>
      <c r="X344" s="66" t="s">
        <v>763</v>
      </c>
      <c r="Y344" s="68"/>
      <c r="Z344" s="68"/>
      <c r="AA344" s="68"/>
      <c r="AB344" s="68"/>
      <c r="AC344" s="88" t="s">
        <v>852</v>
      </c>
      <c r="AD344" s="74" t="s">
        <v>974</v>
      </c>
      <c r="AE344" s="74" t="s">
        <v>985</v>
      </c>
      <c r="AF344" s="74" t="s">
        <v>661</v>
      </c>
      <c r="AG344" s="65" t="s">
        <v>618</v>
      </c>
      <c r="AH344" s="65" t="s">
        <v>619</v>
      </c>
      <c r="AI344" s="150" t="s">
        <v>626</v>
      </c>
      <c r="AJ344" s="102" t="s">
        <v>621</v>
      </c>
      <c r="AK344" s="142"/>
      <c r="AL344" s="142"/>
      <c r="AM344" s="142"/>
      <c r="AN344" s="142"/>
      <c r="AO344" s="68"/>
      <c r="AP344" s="151"/>
      <c r="AQ344" s="151"/>
      <c r="AR344" s="151"/>
      <c r="AS344" s="70"/>
      <c r="AT344" s="70"/>
      <c r="AU344" s="70"/>
      <c r="AV344" s="70"/>
      <c r="AW344" s="79"/>
      <c r="AX344" s="79"/>
      <c r="AY344" s="79"/>
      <c r="AZ344" s="79"/>
      <c r="BA344" s="70"/>
      <c r="BB344" s="70"/>
      <c r="BC344" s="70"/>
      <c r="BD344" s="70"/>
      <c r="BE344" s="100" t="s">
        <v>605</v>
      </c>
      <c r="BF344" s="100" t="s">
        <v>606</v>
      </c>
      <c r="BG344" s="101">
        <v>1</v>
      </c>
      <c r="BH344" s="100" t="s">
        <v>607</v>
      </c>
    </row>
    <row r="345" spans="1:60" ht="36" customHeight="1">
      <c r="A345" s="136">
        <v>211001032501</v>
      </c>
      <c r="B345" s="137" t="s">
        <v>463</v>
      </c>
      <c r="C345" s="138" t="s">
        <v>81</v>
      </c>
      <c r="D345" s="139" t="s">
        <v>182</v>
      </c>
      <c r="I345" s="64" t="s">
        <v>622</v>
      </c>
      <c r="J345" s="104" t="s">
        <v>623</v>
      </c>
      <c r="K345" s="104" t="s">
        <v>624</v>
      </c>
      <c r="L345" s="104" t="s">
        <v>625</v>
      </c>
      <c r="M345" s="89"/>
      <c r="N345" s="89"/>
      <c r="O345" s="89"/>
      <c r="P345" s="89"/>
      <c r="Q345" s="78"/>
      <c r="R345" s="78"/>
      <c r="S345" s="78"/>
      <c r="T345" s="79"/>
      <c r="U345" s="66"/>
      <c r="V345" s="66"/>
      <c r="W345" s="66"/>
      <c r="X345" s="66"/>
      <c r="Y345" s="86" t="s">
        <v>645</v>
      </c>
      <c r="Z345" s="86" t="s">
        <v>646</v>
      </c>
      <c r="AA345" s="86" t="s">
        <v>654</v>
      </c>
      <c r="AB345" s="86" t="s">
        <v>604</v>
      </c>
      <c r="AC345" s="88" t="s">
        <v>664</v>
      </c>
      <c r="AD345" s="74" t="s">
        <v>659</v>
      </c>
      <c r="AE345" s="74" t="s">
        <v>986</v>
      </c>
      <c r="AF345" s="74" t="s">
        <v>661</v>
      </c>
      <c r="AG345" s="65" t="s">
        <v>618</v>
      </c>
      <c r="AH345" s="65" t="s">
        <v>619</v>
      </c>
      <c r="AI345" s="150" t="s">
        <v>716</v>
      </c>
      <c r="AJ345" s="102" t="s">
        <v>621</v>
      </c>
      <c r="AK345" s="142"/>
      <c r="AL345" s="142"/>
      <c r="AM345" s="142"/>
      <c r="AN345" s="142"/>
      <c r="AO345" s="72" t="s">
        <v>639</v>
      </c>
      <c r="AP345" s="73" t="s">
        <v>640</v>
      </c>
      <c r="AQ345" s="73" t="s">
        <v>662</v>
      </c>
      <c r="AR345" s="73" t="s">
        <v>663</v>
      </c>
      <c r="AS345" s="70"/>
      <c r="AT345" s="70"/>
      <c r="AU345" s="70"/>
      <c r="AV345" s="70"/>
      <c r="AW345" s="79"/>
      <c r="AX345" s="79"/>
      <c r="AY345" s="79"/>
      <c r="AZ345" s="79"/>
      <c r="BA345" s="70"/>
      <c r="BB345" s="70"/>
      <c r="BC345" s="70"/>
      <c r="BD345" s="70"/>
      <c r="BE345" s="100" t="s">
        <v>677</v>
      </c>
      <c r="BF345" s="100" t="s">
        <v>606</v>
      </c>
      <c r="BG345" s="101">
        <v>2</v>
      </c>
      <c r="BH345" s="100" t="s">
        <v>607</v>
      </c>
    </row>
    <row r="346" spans="1:60" ht="36" customHeight="1">
      <c r="A346" s="136">
        <v>211850000051</v>
      </c>
      <c r="B346" s="137" t="s">
        <v>471</v>
      </c>
      <c r="C346" s="138" t="s">
        <v>81</v>
      </c>
      <c r="D346" s="139" t="s">
        <v>182</v>
      </c>
      <c r="I346" s="74"/>
      <c r="J346" s="74"/>
      <c r="K346" s="74"/>
      <c r="L346" s="74"/>
      <c r="M346" s="89"/>
      <c r="N346" s="89"/>
      <c r="O346" s="89"/>
      <c r="P346" s="89"/>
      <c r="Q346" s="78"/>
      <c r="R346" s="78"/>
      <c r="S346" s="78"/>
      <c r="T346" s="79"/>
      <c r="U346" s="66"/>
      <c r="V346" s="66"/>
      <c r="W346" s="66"/>
      <c r="X346" s="66"/>
      <c r="Y346" s="68"/>
      <c r="Z346" s="68"/>
      <c r="AA346" s="68"/>
      <c r="AB346" s="68"/>
      <c r="AC346" s="74"/>
      <c r="AD346" s="74"/>
      <c r="AE346" s="74"/>
      <c r="AF346" s="74"/>
      <c r="AG346" s="65" t="s">
        <v>618</v>
      </c>
      <c r="AH346" s="65" t="s">
        <v>619</v>
      </c>
      <c r="AI346" s="150" t="s">
        <v>653</v>
      </c>
      <c r="AJ346" s="102" t="s">
        <v>621</v>
      </c>
      <c r="AK346" s="142"/>
      <c r="AL346" s="142"/>
      <c r="AM346" s="142"/>
      <c r="AN346" s="142"/>
      <c r="AO346" s="86" t="s">
        <v>645</v>
      </c>
      <c r="AP346" s="87" t="s">
        <v>646</v>
      </c>
      <c r="AQ346" s="87" t="s">
        <v>654</v>
      </c>
      <c r="AR346" s="87" t="s">
        <v>604</v>
      </c>
      <c r="AS346" s="70"/>
      <c r="AT346" s="70"/>
      <c r="AU346" s="70"/>
      <c r="AV346" s="70"/>
      <c r="AW346" s="76" t="s">
        <v>641</v>
      </c>
      <c r="AX346" s="76" t="s">
        <v>642</v>
      </c>
      <c r="AY346" s="76">
        <v>14</v>
      </c>
      <c r="AZ346" s="76" t="s">
        <v>643</v>
      </c>
      <c r="BA346" s="70"/>
      <c r="BB346" s="70"/>
      <c r="BC346" s="70"/>
      <c r="BD346" s="70"/>
      <c r="BE346" s="100" t="s">
        <v>677</v>
      </c>
      <c r="BF346" s="100" t="s">
        <v>606</v>
      </c>
      <c r="BG346" s="101">
        <v>2</v>
      </c>
      <c r="BH346" s="100" t="s">
        <v>607</v>
      </c>
    </row>
    <row r="347" spans="1:60" ht="36" customHeight="1">
      <c r="A347" s="136">
        <v>111001045705</v>
      </c>
      <c r="B347" s="137" t="s">
        <v>311</v>
      </c>
      <c r="C347" s="138" t="s">
        <v>81</v>
      </c>
      <c r="D347" s="139" t="s">
        <v>182</v>
      </c>
      <c r="I347" s="155"/>
      <c r="J347" s="155"/>
      <c r="K347" s="155"/>
      <c r="L347" s="166"/>
      <c r="M347" s="89"/>
      <c r="N347" s="89"/>
      <c r="O347" s="89"/>
      <c r="P347" s="89"/>
      <c r="Q347" s="78" t="s">
        <v>596</v>
      </c>
      <c r="R347" s="80" t="s">
        <v>615</v>
      </c>
      <c r="S347" s="78" t="s">
        <v>666</v>
      </c>
      <c r="T347" s="79" t="s">
        <v>617</v>
      </c>
      <c r="U347" s="66"/>
      <c r="V347" s="66"/>
      <c r="W347" s="66"/>
      <c r="X347" s="66"/>
      <c r="Y347" s="68"/>
      <c r="Z347" s="68"/>
      <c r="AA347" s="68"/>
      <c r="AB347" s="68"/>
      <c r="AC347" s="74"/>
      <c r="AD347" s="74"/>
      <c r="AE347" s="74"/>
      <c r="AF347" s="74"/>
      <c r="AG347" s="79"/>
      <c r="AH347" s="79"/>
      <c r="AI347" s="146" t="s">
        <v>600</v>
      </c>
      <c r="AJ347" s="103" t="s">
        <v>600</v>
      </c>
      <c r="AK347" s="142"/>
      <c r="AL347" s="163"/>
      <c r="AM347" s="163"/>
      <c r="AN347" s="163"/>
      <c r="AO347" s="68"/>
      <c r="AP347" s="68"/>
      <c r="AQ347" s="68"/>
      <c r="AR347" s="68"/>
      <c r="AS347" s="70"/>
      <c r="AT347" s="70"/>
      <c r="AU347" s="70"/>
      <c r="AV347" s="70"/>
      <c r="AW347" s="79"/>
      <c r="AX347" s="79"/>
      <c r="AY347" s="79"/>
      <c r="AZ347" s="79"/>
      <c r="BA347" s="70"/>
      <c r="BB347" s="70"/>
      <c r="BC347" s="70"/>
      <c r="BD347" s="70"/>
      <c r="BE347" s="100" t="s">
        <v>677</v>
      </c>
      <c r="BF347" s="100" t="s">
        <v>606</v>
      </c>
      <c r="BG347" s="101">
        <v>2</v>
      </c>
      <c r="BH347" s="100" t="s">
        <v>607</v>
      </c>
    </row>
    <row r="348" spans="1:60" ht="36" customHeight="1">
      <c r="A348" s="136">
        <v>111850001461</v>
      </c>
      <c r="B348" s="137" t="s">
        <v>460</v>
      </c>
      <c r="C348" s="138" t="s">
        <v>77</v>
      </c>
      <c r="D348" s="139" t="s">
        <v>182</v>
      </c>
      <c r="I348" s="89"/>
      <c r="J348" s="89"/>
      <c r="K348" s="89"/>
      <c r="L348" s="89"/>
      <c r="M348" s="89"/>
      <c r="N348" s="89"/>
      <c r="O348" s="89"/>
      <c r="P348" s="89"/>
      <c r="Q348" s="78"/>
      <c r="R348" s="78"/>
      <c r="S348" s="78"/>
      <c r="T348" s="79"/>
      <c r="U348" s="66"/>
      <c r="V348" s="66"/>
      <c r="W348" s="66"/>
      <c r="X348" s="66"/>
      <c r="Y348" s="68"/>
      <c r="Z348" s="68"/>
      <c r="AA348" s="68"/>
      <c r="AB348" s="68"/>
      <c r="AC348" s="74"/>
      <c r="AD348" s="74"/>
      <c r="AE348" s="74"/>
      <c r="AF348" s="74"/>
      <c r="AG348" s="65" t="s">
        <v>618</v>
      </c>
      <c r="AH348" s="65" t="s">
        <v>619</v>
      </c>
      <c r="AI348" s="150" t="s">
        <v>704</v>
      </c>
      <c r="AJ348" s="102" t="s">
        <v>621</v>
      </c>
      <c r="AK348" s="142"/>
      <c r="AL348" s="142"/>
      <c r="AM348" s="142"/>
      <c r="AN348" s="142"/>
      <c r="AO348" s="68"/>
      <c r="AP348" s="68"/>
      <c r="AQ348" s="68"/>
      <c r="AR348" s="68"/>
      <c r="AS348" s="70"/>
      <c r="AT348" s="70"/>
      <c r="AU348" s="70"/>
      <c r="AV348" s="70"/>
      <c r="AW348" s="79"/>
      <c r="AX348" s="79"/>
      <c r="AY348" s="79"/>
      <c r="AZ348" s="79"/>
      <c r="BA348" s="70"/>
      <c r="BB348" s="70"/>
      <c r="BC348" s="70"/>
      <c r="BD348" s="70"/>
      <c r="BE348" s="100" t="s">
        <v>677</v>
      </c>
      <c r="BF348" s="100" t="s">
        <v>606</v>
      </c>
      <c r="BG348" s="101">
        <v>2</v>
      </c>
      <c r="BH348" s="100" t="s">
        <v>607</v>
      </c>
    </row>
    <row r="349" spans="1:60" ht="36" customHeight="1">
      <c r="A349" s="136">
        <v>111001098868</v>
      </c>
      <c r="B349" s="137" t="s">
        <v>366</v>
      </c>
      <c r="C349" s="138" t="s">
        <v>77</v>
      </c>
      <c r="D349" s="139" t="s">
        <v>182</v>
      </c>
      <c r="E349" s="75" t="s">
        <v>765</v>
      </c>
      <c r="F349" s="75" t="s">
        <v>736</v>
      </c>
      <c r="G349" s="95" t="s">
        <v>886</v>
      </c>
      <c r="H349" s="167" t="s">
        <v>738</v>
      </c>
      <c r="I349" s="89"/>
      <c r="J349" s="89"/>
      <c r="K349" s="89"/>
      <c r="L349" s="89"/>
      <c r="M349" s="89"/>
      <c r="N349" s="89"/>
      <c r="O349" s="89"/>
      <c r="P349" s="89"/>
      <c r="Q349" s="78"/>
      <c r="R349" s="78"/>
      <c r="S349" s="78"/>
      <c r="T349" s="79"/>
      <c r="U349" s="66"/>
      <c r="V349" s="66"/>
      <c r="W349" s="66"/>
      <c r="X349" s="66"/>
      <c r="Y349" s="68"/>
      <c r="Z349" s="68"/>
      <c r="AA349" s="68"/>
      <c r="AB349" s="68"/>
      <c r="AC349" s="74"/>
      <c r="AD349" s="74"/>
      <c r="AE349" s="74"/>
      <c r="AF349" s="74"/>
      <c r="AG349" s="65" t="s">
        <v>618</v>
      </c>
      <c r="AH349" s="65" t="s">
        <v>619</v>
      </c>
      <c r="AI349" s="150" t="s">
        <v>626</v>
      </c>
      <c r="AJ349" s="102" t="s">
        <v>621</v>
      </c>
      <c r="AK349" s="97" t="s">
        <v>627</v>
      </c>
      <c r="AL349" s="97" t="s">
        <v>628</v>
      </c>
      <c r="AM349" s="97" t="s">
        <v>629</v>
      </c>
      <c r="AN349" s="97" t="s">
        <v>630</v>
      </c>
      <c r="AO349" s="68"/>
      <c r="AP349" s="151"/>
      <c r="AQ349" s="151"/>
      <c r="AR349" s="151"/>
      <c r="AS349" s="70"/>
      <c r="AT349" s="70"/>
      <c r="AU349" s="70"/>
      <c r="AV349" s="70"/>
      <c r="AW349" s="76" t="s">
        <v>641</v>
      </c>
      <c r="AX349" s="76" t="s">
        <v>642</v>
      </c>
      <c r="AY349" s="76">
        <v>6</v>
      </c>
      <c r="AZ349" s="76" t="s">
        <v>773</v>
      </c>
      <c r="BA349" s="70"/>
      <c r="BB349" s="70"/>
      <c r="BC349" s="70"/>
      <c r="BD349" s="70"/>
      <c r="BE349" s="100" t="s">
        <v>677</v>
      </c>
      <c r="BF349" s="100" t="s">
        <v>606</v>
      </c>
      <c r="BG349" s="101">
        <v>2</v>
      </c>
      <c r="BH349" s="100" t="s">
        <v>607</v>
      </c>
    </row>
    <row r="350" spans="1:60" ht="36" customHeight="1">
      <c r="A350" s="136">
        <v>211001027485</v>
      </c>
      <c r="B350" s="137" t="s">
        <v>462</v>
      </c>
      <c r="C350" s="138" t="s">
        <v>77</v>
      </c>
      <c r="D350" s="139" t="s">
        <v>119</v>
      </c>
      <c r="I350" s="89"/>
      <c r="J350" s="89"/>
      <c r="K350" s="89"/>
      <c r="L350" s="89"/>
      <c r="M350" s="89"/>
      <c r="N350" s="89"/>
      <c r="O350" s="89"/>
      <c r="P350" s="89"/>
      <c r="Q350" s="78"/>
      <c r="R350" s="78"/>
      <c r="S350" s="78"/>
      <c r="T350" s="79"/>
      <c r="U350" s="66" t="s">
        <v>842</v>
      </c>
      <c r="V350" s="66" t="s">
        <v>689</v>
      </c>
      <c r="W350" s="66" t="s">
        <v>662</v>
      </c>
      <c r="X350" s="66" t="s">
        <v>763</v>
      </c>
      <c r="Y350" s="68" t="s">
        <v>987</v>
      </c>
      <c r="Z350" s="68" t="s">
        <v>928</v>
      </c>
      <c r="AA350" s="68" t="s">
        <v>662</v>
      </c>
      <c r="AB350" s="68" t="s">
        <v>782</v>
      </c>
      <c r="AC350" s="74"/>
      <c r="AD350" s="74"/>
      <c r="AE350" s="74"/>
      <c r="AF350" s="74"/>
      <c r="AG350" s="79"/>
      <c r="AH350" s="79"/>
      <c r="AI350" s="146" t="s">
        <v>600</v>
      </c>
      <c r="AJ350" s="103" t="s">
        <v>600</v>
      </c>
      <c r="AK350" s="142"/>
      <c r="AL350" s="142"/>
      <c r="AM350" s="142"/>
      <c r="AN350" s="142"/>
      <c r="AO350" s="68"/>
      <c r="AP350" s="68"/>
      <c r="AQ350" s="68"/>
      <c r="AR350" s="68"/>
      <c r="AS350" s="70"/>
      <c r="AT350" s="70"/>
      <c r="AU350" s="70"/>
      <c r="AV350" s="70"/>
      <c r="AW350" s="79"/>
      <c r="AX350" s="79"/>
      <c r="AY350" s="79"/>
      <c r="AZ350" s="79"/>
      <c r="BA350" s="70"/>
      <c r="BB350" s="70"/>
      <c r="BC350" s="70"/>
      <c r="BD350" s="70"/>
      <c r="BE350" s="100" t="s">
        <v>677</v>
      </c>
      <c r="BF350" s="100" t="s">
        <v>606</v>
      </c>
      <c r="BG350" s="101">
        <v>1</v>
      </c>
      <c r="BH350" s="100" t="s">
        <v>607</v>
      </c>
    </row>
    <row r="351" spans="1:60" ht="36" customHeight="1">
      <c r="A351" s="136">
        <v>111001077895</v>
      </c>
      <c r="B351" s="137" t="s">
        <v>337</v>
      </c>
      <c r="C351" s="138" t="s">
        <v>77</v>
      </c>
      <c r="D351" s="139" t="s">
        <v>182</v>
      </c>
      <c r="I351" s="74"/>
      <c r="J351" s="74"/>
      <c r="K351" s="74"/>
      <c r="L351" s="74"/>
      <c r="M351" s="89"/>
      <c r="N351" s="89"/>
      <c r="O351" s="89"/>
      <c r="P351" s="89"/>
      <c r="Q351" s="78"/>
      <c r="R351" s="78"/>
      <c r="S351" s="78"/>
      <c r="T351" s="79"/>
      <c r="U351" s="66"/>
      <c r="V351" s="66"/>
      <c r="W351" s="66"/>
      <c r="X351" s="66"/>
      <c r="Y351" s="68"/>
      <c r="Z351" s="151"/>
      <c r="AA351" s="151"/>
      <c r="AB351" s="151"/>
      <c r="AC351" s="74"/>
      <c r="AD351" s="92"/>
      <c r="AE351" s="91"/>
      <c r="AF351" s="89"/>
      <c r="AG351" s="65" t="s">
        <v>618</v>
      </c>
      <c r="AH351" s="65" t="s">
        <v>619</v>
      </c>
      <c r="AI351" s="150" t="s">
        <v>724</v>
      </c>
      <c r="AJ351" s="102" t="s">
        <v>621</v>
      </c>
      <c r="AK351" s="142"/>
      <c r="AL351" s="142"/>
      <c r="AM351" s="142"/>
      <c r="AN351" s="142"/>
      <c r="AO351" s="72" t="s">
        <v>631</v>
      </c>
      <c r="AP351" s="73" t="s">
        <v>632</v>
      </c>
      <c r="AQ351" s="73" t="s">
        <v>672</v>
      </c>
      <c r="AR351" s="183" t="s">
        <v>634</v>
      </c>
      <c r="AS351" s="84">
        <v>46238</v>
      </c>
      <c r="AT351" s="85" t="s">
        <v>685</v>
      </c>
      <c r="AU351" s="70">
        <v>2</v>
      </c>
      <c r="AV351" s="85" t="s">
        <v>988</v>
      </c>
      <c r="AW351" s="76" t="s">
        <v>641</v>
      </c>
      <c r="AX351" s="76" t="s">
        <v>642</v>
      </c>
      <c r="AY351" s="76">
        <v>13</v>
      </c>
      <c r="AZ351" s="76" t="s">
        <v>643</v>
      </c>
      <c r="BA351" s="70"/>
      <c r="BB351" s="70"/>
      <c r="BC351" s="70"/>
      <c r="BD351" s="70"/>
      <c r="BE351" s="100" t="s">
        <v>677</v>
      </c>
      <c r="BF351" s="100" t="s">
        <v>606</v>
      </c>
      <c r="BG351" s="101">
        <v>2</v>
      </c>
      <c r="BH351" s="100" t="s">
        <v>607</v>
      </c>
    </row>
    <row r="352" spans="1:60" ht="36" customHeight="1">
      <c r="A352" s="136">
        <v>211001076346</v>
      </c>
      <c r="B352" s="137" t="s">
        <v>464</v>
      </c>
      <c r="C352" s="138" t="s">
        <v>77</v>
      </c>
      <c r="D352" s="139" t="s">
        <v>465</v>
      </c>
      <c r="I352" s="64" t="s">
        <v>622</v>
      </c>
      <c r="J352" s="64" t="s">
        <v>623</v>
      </c>
      <c r="K352" s="64" t="s">
        <v>624</v>
      </c>
      <c r="L352" s="64" t="s">
        <v>625</v>
      </c>
      <c r="M352" s="89"/>
      <c r="N352" s="89"/>
      <c r="O352" s="89"/>
      <c r="P352" s="89"/>
      <c r="Q352" s="78"/>
      <c r="R352" s="78"/>
      <c r="S352" s="78"/>
      <c r="T352" s="79"/>
      <c r="U352" s="66"/>
      <c r="V352" s="66"/>
      <c r="W352" s="66"/>
      <c r="X352" s="66"/>
      <c r="Y352" s="68" t="s">
        <v>989</v>
      </c>
      <c r="Z352" s="68" t="s">
        <v>866</v>
      </c>
      <c r="AA352" s="68" t="s">
        <v>680</v>
      </c>
      <c r="AB352" s="68" t="s">
        <v>782</v>
      </c>
      <c r="AC352" s="88" t="s">
        <v>697</v>
      </c>
      <c r="AD352" s="92" t="s">
        <v>659</v>
      </c>
      <c r="AE352" s="91" t="s">
        <v>990</v>
      </c>
      <c r="AF352" s="89" t="s">
        <v>661</v>
      </c>
      <c r="AG352" s="65" t="s">
        <v>618</v>
      </c>
      <c r="AH352" s="65" t="s">
        <v>619</v>
      </c>
      <c r="AI352" s="150" t="s">
        <v>776</v>
      </c>
      <c r="AJ352" s="102" t="s">
        <v>621</v>
      </c>
      <c r="AK352" s="142"/>
      <c r="AL352" s="142"/>
      <c r="AM352" s="142"/>
      <c r="AN352" s="142"/>
      <c r="AO352" s="68"/>
      <c r="AP352" s="68"/>
      <c r="AQ352" s="68"/>
      <c r="AR352" s="68"/>
      <c r="AS352" s="70"/>
      <c r="AT352" s="70"/>
      <c r="AU352" s="70"/>
      <c r="AV352" s="70"/>
      <c r="AW352" s="77" t="s">
        <v>641</v>
      </c>
      <c r="AX352" s="77" t="s">
        <v>642</v>
      </c>
      <c r="AY352" s="77">
        <v>6</v>
      </c>
      <c r="AZ352" s="77" t="s">
        <v>643</v>
      </c>
      <c r="BA352" s="70"/>
      <c r="BB352" s="70"/>
      <c r="BC352" s="70"/>
      <c r="BD352" s="70"/>
      <c r="BE352" s="100" t="s">
        <v>677</v>
      </c>
      <c r="BF352" s="100" t="s">
        <v>606</v>
      </c>
      <c r="BG352" s="101">
        <v>3</v>
      </c>
      <c r="BH352" s="100" t="s">
        <v>607</v>
      </c>
    </row>
    <row r="353" spans="1:60" ht="36" customHeight="1">
      <c r="A353" s="136">
        <v>111001107875</v>
      </c>
      <c r="B353" s="137" t="s">
        <v>402</v>
      </c>
      <c r="C353" s="138" t="s">
        <v>81</v>
      </c>
      <c r="D353" s="139" t="s">
        <v>106</v>
      </c>
      <c r="I353" s="64" t="s">
        <v>622</v>
      </c>
      <c r="J353" s="104" t="s">
        <v>623</v>
      </c>
      <c r="K353" s="104" t="s">
        <v>624</v>
      </c>
      <c r="L353" s="104" t="s">
        <v>625</v>
      </c>
      <c r="M353" s="89"/>
      <c r="N353" s="89"/>
      <c r="O353" s="89"/>
      <c r="P353" s="89"/>
      <c r="Q353" s="78"/>
      <c r="R353" s="78"/>
      <c r="S353" s="78"/>
      <c r="T353" s="79"/>
      <c r="U353" s="66" t="s">
        <v>596</v>
      </c>
      <c r="V353" s="66" t="s">
        <v>597</v>
      </c>
      <c r="W353" s="66" t="s">
        <v>598</v>
      </c>
      <c r="X353" s="66" t="s">
        <v>599</v>
      </c>
      <c r="Y353" s="68"/>
      <c r="Z353" s="68"/>
      <c r="AA353" s="68"/>
      <c r="AB353" s="68"/>
      <c r="AC353" s="74"/>
      <c r="AD353" s="74"/>
      <c r="AE353" s="74"/>
      <c r="AF353" s="74"/>
      <c r="AG353" s="65" t="s">
        <v>618</v>
      </c>
      <c r="AH353" s="65" t="s">
        <v>619</v>
      </c>
      <c r="AI353" s="150" t="s">
        <v>991</v>
      </c>
      <c r="AJ353" s="102" t="s">
        <v>621</v>
      </c>
      <c r="AK353" s="142"/>
      <c r="AL353" s="163"/>
      <c r="AM353" s="163"/>
      <c r="AN353" s="163"/>
      <c r="AO353" s="68"/>
      <c r="AP353" s="68"/>
      <c r="AQ353" s="68"/>
      <c r="AR353" s="68"/>
      <c r="AS353" s="70"/>
      <c r="AT353" s="70"/>
      <c r="AU353" s="70"/>
      <c r="AV353" s="70"/>
      <c r="AW353" s="79"/>
      <c r="AX353" s="79"/>
      <c r="AY353" s="79"/>
      <c r="AZ353" s="79"/>
      <c r="BA353" s="70"/>
      <c r="BB353" s="70"/>
      <c r="BC353" s="70"/>
      <c r="BD353" s="70"/>
      <c r="BE353" s="100" t="s">
        <v>605</v>
      </c>
      <c r="BF353" s="100" t="s">
        <v>606</v>
      </c>
      <c r="BG353" s="101">
        <v>5</v>
      </c>
      <c r="BH353" s="100" t="s">
        <v>607</v>
      </c>
    </row>
    <row r="354" spans="1:60" ht="36" customHeight="1">
      <c r="A354" s="136">
        <v>111102000753</v>
      </c>
      <c r="B354" s="143" t="s">
        <v>429</v>
      </c>
      <c r="C354" s="138" t="s">
        <v>81</v>
      </c>
      <c r="D354" s="139" t="s">
        <v>106</v>
      </c>
      <c r="I354" s="89"/>
      <c r="J354" s="89"/>
      <c r="K354" s="89"/>
      <c r="L354" s="89"/>
      <c r="M354" s="89"/>
      <c r="N354" s="89"/>
      <c r="O354" s="89"/>
      <c r="P354" s="89"/>
      <c r="Q354" s="78" t="s">
        <v>650</v>
      </c>
      <c r="R354" s="80" t="s">
        <v>651</v>
      </c>
      <c r="S354" s="78" t="s">
        <v>992</v>
      </c>
      <c r="T354" s="79" t="s">
        <v>617</v>
      </c>
      <c r="U354" s="66"/>
      <c r="V354" s="66"/>
      <c r="W354" s="66"/>
      <c r="X354" s="66"/>
      <c r="Y354" s="68"/>
      <c r="Z354" s="68"/>
      <c r="AA354" s="68"/>
      <c r="AB354" s="68"/>
      <c r="AC354" s="74"/>
      <c r="AD354" s="89"/>
      <c r="AE354" s="89"/>
      <c r="AF354" s="89"/>
      <c r="AG354" s="79"/>
      <c r="AH354" s="79"/>
      <c r="AI354" s="146" t="s">
        <v>600</v>
      </c>
      <c r="AJ354" s="103" t="s">
        <v>600</v>
      </c>
      <c r="AK354" s="142"/>
      <c r="AL354" s="163"/>
      <c r="AM354" s="163"/>
      <c r="AN354" s="163"/>
      <c r="AO354" s="68"/>
      <c r="AP354" s="151"/>
      <c r="AQ354" s="151"/>
      <c r="AR354" s="68"/>
      <c r="AS354" s="70"/>
      <c r="AT354" s="70"/>
      <c r="AU354" s="70"/>
      <c r="AV354" s="70"/>
      <c r="AW354" s="79"/>
      <c r="AX354" s="79"/>
      <c r="AY354" s="79"/>
      <c r="AZ354" s="79"/>
      <c r="BA354" s="70"/>
      <c r="BB354" s="70"/>
      <c r="BC354" s="70"/>
      <c r="BD354" s="70"/>
      <c r="BE354" s="100" t="s">
        <v>605</v>
      </c>
      <c r="BF354" s="100" t="s">
        <v>606</v>
      </c>
      <c r="BG354" s="101">
        <v>7</v>
      </c>
      <c r="BH354" s="100" t="s">
        <v>607</v>
      </c>
    </row>
    <row r="355" spans="1:60" ht="36" customHeight="1">
      <c r="A355" s="136">
        <v>111001013676</v>
      </c>
      <c r="B355" s="137" t="s">
        <v>179</v>
      </c>
      <c r="C355" s="138" t="s">
        <v>81</v>
      </c>
      <c r="D355" s="139" t="s">
        <v>106</v>
      </c>
      <c r="E355" s="75" t="s">
        <v>735</v>
      </c>
      <c r="F355" s="75" t="s">
        <v>736</v>
      </c>
      <c r="G355" s="75" t="s">
        <v>993</v>
      </c>
      <c r="H355" s="61" t="s">
        <v>738</v>
      </c>
      <c r="I355" s="64" t="s">
        <v>622</v>
      </c>
      <c r="J355" s="64" t="s">
        <v>623</v>
      </c>
      <c r="K355" s="64" t="s">
        <v>624</v>
      </c>
      <c r="L355" s="64" t="s">
        <v>625</v>
      </c>
      <c r="M355" s="158"/>
      <c r="N355" s="158"/>
      <c r="O355" s="158"/>
      <c r="P355" s="158"/>
      <c r="Q355" s="159"/>
      <c r="R355" s="159"/>
      <c r="S355" s="159"/>
      <c r="T355" s="79"/>
      <c r="U355" s="66"/>
      <c r="V355" s="66"/>
      <c r="W355" s="66"/>
      <c r="X355" s="66"/>
      <c r="Y355" s="68" t="s">
        <v>703</v>
      </c>
      <c r="Z355" s="68" t="s">
        <v>679</v>
      </c>
      <c r="AA355" s="68" t="s">
        <v>680</v>
      </c>
      <c r="AB355" s="68">
        <v>10</v>
      </c>
      <c r="AC355" s="88" t="s">
        <v>658</v>
      </c>
      <c r="AD355" s="74" t="s">
        <v>659</v>
      </c>
      <c r="AE355" s="74" t="s">
        <v>994</v>
      </c>
      <c r="AF355" s="74" t="s">
        <v>614</v>
      </c>
      <c r="AG355" s="65" t="s">
        <v>618</v>
      </c>
      <c r="AH355" s="65" t="s">
        <v>619</v>
      </c>
      <c r="AI355" s="150" t="s">
        <v>945</v>
      </c>
      <c r="AJ355" s="102" t="s">
        <v>621</v>
      </c>
      <c r="AK355" s="142"/>
      <c r="AL355" s="142"/>
      <c r="AM355" s="142"/>
      <c r="AN355" s="142"/>
      <c r="AO355" s="68"/>
      <c r="AP355" s="68"/>
      <c r="AQ355" s="68"/>
      <c r="AR355" s="68"/>
      <c r="AS355" s="70"/>
      <c r="AT355" s="70"/>
      <c r="AU355" s="70"/>
      <c r="AV355" s="70"/>
      <c r="AW355" s="79"/>
      <c r="AX355" s="79"/>
      <c r="AY355" s="79"/>
      <c r="AZ355" s="79"/>
      <c r="BA355" s="70"/>
      <c r="BB355" s="70"/>
      <c r="BC355" s="70"/>
      <c r="BD355" s="70"/>
      <c r="BE355" s="100" t="s">
        <v>605</v>
      </c>
      <c r="BF355" s="100" t="s">
        <v>606</v>
      </c>
      <c r="BG355" s="101">
        <v>8</v>
      </c>
      <c r="BH355" s="100" t="s">
        <v>607</v>
      </c>
    </row>
    <row r="356" spans="1:60" ht="36" customHeight="1">
      <c r="A356" s="136">
        <v>111102000281</v>
      </c>
      <c r="B356" s="137" t="s">
        <v>428</v>
      </c>
      <c r="C356" s="138" t="s">
        <v>81</v>
      </c>
      <c r="D356" s="139" t="s">
        <v>106</v>
      </c>
      <c r="I356" s="89"/>
      <c r="J356" s="89"/>
      <c r="K356" s="89"/>
      <c r="L356" s="89"/>
      <c r="M356" s="89"/>
      <c r="N356" s="89"/>
      <c r="O356" s="89"/>
      <c r="P356" s="89"/>
      <c r="Q356" s="78"/>
      <c r="R356" s="78"/>
      <c r="S356" s="78"/>
      <c r="T356" s="79"/>
      <c r="U356" s="66" t="s">
        <v>995</v>
      </c>
      <c r="V356" s="66" t="s">
        <v>694</v>
      </c>
      <c r="W356" s="66" t="s">
        <v>996</v>
      </c>
      <c r="X356" s="66" t="s">
        <v>862</v>
      </c>
      <c r="Y356" s="68"/>
      <c r="Z356" s="68"/>
      <c r="AA356" s="68"/>
      <c r="AB356" s="68"/>
      <c r="AC356" s="74"/>
      <c r="AD356" s="74"/>
      <c r="AE356" s="74"/>
      <c r="AF356" s="74"/>
      <c r="AG356" s="65" t="s">
        <v>618</v>
      </c>
      <c r="AH356" s="65" t="s">
        <v>619</v>
      </c>
      <c r="AI356" s="150" t="s">
        <v>768</v>
      </c>
      <c r="AJ356" s="102" t="s">
        <v>621</v>
      </c>
      <c r="AK356" s="142"/>
      <c r="AL356" s="168"/>
      <c r="AM356" s="142"/>
      <c r="AN356" s="163"/>
      <c r="AO356" s="72" t="s">
        <v>639</v>
      </c>
      <c r="AP356" s="72" t="s">
        <v>640</v>
      </c>
      <c r="AQ356" s="72" t="s">
        <v>662</v>
      </c>
      <c r="AR356" s="72" t="s">
        <v>663</v>
      </c>
      <c r="AS356" s="70"/>
      <c r="AT356" s="70"/>
      <c r="AU356" s="70"/>
      <c r="AV356" s="70"/>
      <c r="AW356" s="79"/>
      <c r="AX356" s="79"/>
      <c r="AY356" s="79"/>
      <c r="AZ356" s="79"/>
      <c r="BA356" s="70"/>
      <c r="BB356" s="70"/>
      <c r="BC356" s="70"/>
      <c r="BD356" s="70"/>
      <c r="BE356" s="100" t="s">
        <v>605</v>
      </c>
      <c r="BF356" s="100" t="s">
        <v>606</v>
      </c>
      <c r="BG356" s="101">
        <v>12</v>
      </c>
      <c r="BH356" s="100" t="s">
        <v>607</v>
      </c>
    </row>
    <row r="357" spans="1:60" ht="36" customHeight="1">
      <c r="A357" s="136">
        <v>111001016039</v>
      </c>
      <c r="B357" s="137" t="s">
        <v>219</v>
      </c>
      <c r="C357" s="138" t="s">
        <v>81</v>
      </c>
      <c r="D357" s="139" t="s">
        <v>182</v>
      </c>
      <c r="I357" s="64" t="s">
        <v>622</v>
      </c>
      <c r="J357" s="64" t="s">
        <v>623</v>
      </c>
      <c r="K357" s="64" t="s">
        <v>624</v>
      </c>
      <c r="L357" s="64" t="s">
        <v>625</v>
      </c>
      <c r="M357" s="89"/>
      <c r="N357" s="89"/>
      <c r="O357" s="89"/>
      <c r="P357" s="89"/>
      <c r="Q357" s="78"/>
      <c r="R357" s="78"/>
      <c r="S357" s="78"/>
      <c r="T357" s="79"/>
      <c r="U357" s="66"/>
      <c r="V357" s="66"/>
      <c r="W357" s="66"/>
      <c r="X357" s="66"/>
      <c r="Y357" s="68"/>
      <c r="Z357" s="68"/>
      <c r="AA357" s="68"/>
      <c r="AB357" s="68"/>
      <c r="AC357" s="74"/>
      <c r="AD357" s="74"/>
      <c r="AE357" s="74"/>
      <c r="AF357" s="74"/>
      <c r="AG357" s="65" t="s">
        <v>618</v>
      </c>
      <c r="AH357" s="65" t="s">
        <v>619</v>
      </c>
      <c r="AI357" s="150" t="s">
        <v>720</v>
      </c>
      <c r="AJ357" s="102" t="s">
        <v>621</v>
      </c>
      <c r="AK357" s="142"/>
      <c r="AL357" s="142"/>
      <c r="AM357" s="142"/>
      <c r="AN357" s="142"/>
      <c r="AO357" s="68"/>
      <c r="AP357" s="68"/>
      <c r="AQ357" s="68"/>
      <c r="AR357" s="68"/>
      <c r="AS357" s="70"/>
      <c r="AT357" s="70"/>
      <c r="AU357" s="70"/>
      <c r="AV357" s="70"/>
      <c r="AW357" s="79"/>
      <c r="AX357" s="79"/>
      <c r="AY357" s="79"/>
      <c r="AZ357" s="79"/>
      <c r="BA357" s="70"/>
      <c r="BB357" s="70"/>
      <c r="BC357" s="70"/>
      <c r="BD357" s="70"/>
      <c r="BE357" s="100" t="s">
        <v>677</v>
      </c>
      <c r="BF357" s="100" t="s">
        <v>606</v>
      </c>
      <c r="BG357" s="101">
        <v>2</v>
      </c>
      <c r="BH357" s="100" t="s">
        <v>607</v>
      </c>
    </row>
    <row r="358" spans="1:60" ht="36" customHeight="1">
      <c r="A358" s="136">
        <v>111001107760</v>
      </c>
      <c r="B358" s="137" t="s">
        <v>394</v>
      </c>
      <c r="C358" s="138" t="s">
        <v>81</v>
      </c>
      <c r="D358" s="139" t="s">
        <v>182</v>
      </c>
      <c r="I358" s="89"/>
      <c r="J358" s="89"/>
      <c r="K358" s="89"/>
      <c r="L358" s="89"/>
      <c r="M358" s="89"/>
      <c r="N358" s="89"/>
      <c r="O358" s="89"/>
      <c r="P358" s="89"/>
      <c r="Q358" s="78"/>
      <c r="R358" s="78"/>
      <c r="S358" s="78"/>
      <c r="T358" s="79"/>
      <c r="U358" s="66"/>
      <c r="V358" s="66"/>
      <c r="W358" s="66"/>
      <c r="X358" s="66"/>
      <c r="Y358" s="68"/>
      <c r="Z358" s="68"/>
      <c r="AA358" s="68"/>
      <c r="AB358" s="68"/>
      <c r="AC358" s="74"/>
      <c r="AD358" s="74"/>
      <c r="AE358" s="74"/>
      <c r="AF358" s="74"/>
      <c r="AG358" s="65" t="s">
        <v>618</v>
      </c>
      <c r="AH358" s="65" t="s">
        <v>619</v>
      </c>
      <c r="AI358" s="150" t="s">
        <v>850</v>
      </c>
      <c r="AJ358" s="102" t="s">
        <v>621</v>
      </c>
      <c r="AK358" s="97" t="s">
        <v>705</v>
      </c>
      <c r="AL358" s="97" t="s">
        <v>706</v>
      </c>
      <c r="AM358" s="97" t="s">
        <v>707</v>
      </c>
      <c r="AN358" s="97" t="s">
        <v>708</v>
      </c>
      <c r="AO358" s="86" t="s">
        <v>645</v>
      </c>
      <c r="AP358" s="87" t="s">
        <v>646</v>
      </c>
      <c r="AQ358" s="87" t="s">
        <v>654</v>
      </c>
      <c r="AR358" s="87" t="s">
        <v>604</v>
      </c>
      <c r="AS358" s="84" t="s">
        <v>684</v>
      </c>
      <c r="AT358" s="85" t="s">
        <v>685</v>
      </c>
      <c r="AU358" s="70">
        <v>1</v>
      </c>
      <c r="AV358" s="85" t="s">
        <v>686</v>
      </c>
      <c r="AW358" s="79"/>
      <c r="AX358" s="78"/>
      <c r="AY358" s="78"/>
      <c r="AZ358" s="78"/>
      <c r="BA358" s="70"/>
      <c r="BB358" s="70"/>
      <c r="BC358" s="70"/>
      <c r="BD358" s="70"/>
      <c r="BE358" s="100" t="s">
        <v>677</v>
      </c>
      <c r="BF358" s="100" t="s">
        <v>606</v>
      </c>
      <c r="BG358" s="101">
        <v>2</v>
      </c>
      <c r="BH358" s="100" t="s">
        <v>607</v>
      </c>
    </row>
    <row r="359" spans="1:60" ht="36" customHeight="1">
      <c r="A359" s="136">
        <v>111001041556</v>
      </c>
      <c r="B359" s="137" t="s">
        <v>303</v>
      </c>
      <c r="C359" s="138" t="s">
        <v>81</v>
      </c>
      <c r="D359" s="139" t="s">
        <v>182</v>
      </c>
      <c r="I359" s="155"/>
      <c r="J359" s="155"/>
      <c r="K359" s="155"/>
      <c r="L359" s="166"/>
      <c r="M359" s="89"/>
      <c r="N359" s="89"/>
      <c r="O359" s="89"/>
      <c r="P359" s="89"/>
      <c r="Q359" s="78" t="s">
        <v>650</v>
      </c>
      <c r="R359" s="80" t="s">
        <v>651</v>
      </c>
      <c r="S359" s="78" t="s">
        <v>997</v>
      </c>
      <c r="T359" s="79" t="s">
        <v>617</v>
      </c>
      <c r="U359" s="66"/>
      <c r="V359" s="66"/>
      <c r="W359" s="66"/>
      <c r="X359" s="66"/>
      <c r="Y359" s="68"/>
      <c r="Z359" s="68"/>
      <c r="AA359" s="68"/>
      <c r="AB359" s="68"/>
      <c r="AC359" s="74"/>
      <c r="AD359" s="74"/>
      <c r="AE359" s="74"/>
      <c r="AF359" s="74"/>
      <c r="AG359" s="65" t="s">
        <v>618</v>
      </c>
      <c r="AH359" s="65" t="s">
        <v>619</v>
      </c>
      <c r="AI359" s="150" t="s">
        <v>776</v>
      </c>
      <c r="AJ359" s="102" t="s">
        <v>621</v>
      </c>
      <c r="AK359" s="97" t="s">
        <v>627</v>
      </c>
      <c r="AL359" s="97" t="s">
        <v>628</v>
      </c>
      <c r="AM359" s="97" t="s">
        <v>629</v>
      </c>
      <c r="AN359" s="97" t="s">
        <v>630</v>
      </c>
      <c r="AO359" s="86" t="s">
        <v>645</v>
      </c>
      <c r="AP359" s="86" t="s">
        <v>646</v>
      </c>
      <c r="AQ359" s="86" t="s">
        <v>654</v>
      </c>
      <c r="AR359" s="86" t="s">
        <v>604</v>
      </c>
      <c r="AS359" s="70"/>
      <c r="AT359" s="70"/>
      <c r="AU359" s="70"/>
      <c r="AV359" s="70"/>
      <c r="AW359" s="76" t="s">
        <v>641</v>
      </c>
      <c r="AX359" s="76" t="s">
        <v>642</v>
      </c>
      <c r="AY359" s="76">
        <v>9</v>
      </c>
      <c r="AZ359" s="76" t="s">
        <v>773</v>
      </c>
      <c r="BA359" s="70"/>
      <c r="BB359" s="70"/>
      <c r="BC359" s="70"/>
      <c r="BD359" s="70"/>
      <c r="BE359" s="100" t="s">
        <v>677</v>
      </c>
      <c r="BF359" s="100" t="s">
        <v>606</v>
      </c>
      <c r="BG359" s="101">
        <v>2</v>
      </c>
      <c r="BH359" s="100" t="s">
        <v>607</v>
      </c>
    </row>
    <row r="360" spans="1:60" ht="36" customHeight="1">
      <c r="A360" s="136">
        <v>211850001007</v>
      </c>
      <c r="B360" s="137" t="s">
        <v>483</v>
      </c>
      <c r="C360" s="138"/>
      <c r="D360" s="139" t="s">
        <v>182</v>
      </c>
      <c r="I360" s="64" t="s">
        <v>622</v>
      </c>
      <c r="J360" s="64" t="s">
        <v>623</v>
      </c>
      <c r="K360" s="64" t="s">
        <v>624</v>
      </c>
      <c r="L360" s="64" t="s">
        <v>625</v>
      </c>
      <c r="M360" s="89"/>
      <c r="N360" s="89"/>
      <c r="O360" s="89"/>
      <c r="P360" s="89"/>
      <c r="Q360" s="78"/>
      <c r="R360" s="78"/>
      <c r="S360" s="78"/>
      <c r="T360" s="79"/>
      <c r="U360" s="66"/>
      <c r="V360" s="66"/>
      <c r="W360" s="66"/>
      <c r="X360" s="66"/>
      <c r="Y360" s="68"/>
      <c r="Z360" s="68"/>
      <c r="AA360" s="68"/>
      <c r="AB360" s="68"/>
      <c r="AC360" s="74"/>
      <c r="AD360" s="74"/>
      <c r="AE360" s="74"/>
      <c r="AF360" s="74"/>
      <c r="AG360" s="65" t="s">
        <v>618</v>
      </c>
      <c r="AH360" s="65" t="s">
        <v>619</v>
      </c>
      <c r="AI360" s="150" t="s">
        <v>806</v>
      </c>
      <c r="AJ360" s="102" t="s">
        <v>621</v>
      </c>
      <c r="AK360" s="142"/>
      <c r="AL360" s="142"/>
      <c r="AM360" s="142"/>
      <c r="AN360" s="142"/>
      <c r="AO360" s="68"/>
      <c r="AP360" s="68"/>
      <c r="AQ360" s="68"/>
      <c r="AR360" s="68"/>
      <c r="AS360" s="70"/>
      <c r="AT360" s="70"/>
      <c r="AU360" s="70"/>
      <c r="AV360" s="70"/>
      <c r="AW360" s="79"/>
      <c r="AX360" s="79"/>
      <c r="AY360" s="79"/>
      <c r="AZ360" s="79"/>
      <c r="BA360" s="70"/>
      <c r="BB360" s="70"/>
      <c r="BC360" s="70"/>
      <c r="BD360" s="70"/>
      <c r="BE360" s="100" t="s">
        <v>677</v>
      </c>
      <c r="BF360" s="100" t="s">
        <v>606</v>
      </c>
      <c r="BG360" s="101">
        <v>2</v>
      </c>
      <c r="BH360" s="100" t="s">
        <v>607</v>
      </c>
    </row>
    <row r="361" spans="1:60" ht="36" customHeight="1">
      <c r="A361" s="136">
        <v>211850001074</v>
      </c>
      <c r="B361" s="137" t="s">
        <v>484</v>
      </c>
      <c r="C361" s="138"/>
      <c r="D361" s="139" t="s">
        <v>182</v>
      </c>
      <c r="I361" s="64" t="s">
        <v>622</v>
      </c>
      <c r="J361" s="104" t="s">
        <v>623</v>
      </c>
      <c r="K361" s="104" t="s">
        <v>624</v>
      </c>
      <c r="L361" s="104" t="s">
        <v>625</v>
      </c>
      <c r="M361" s="89"/>
      <c r="N361" s="89"/>
      <c r="O361" s="89"/>
      <c r="P361" s="89"/>
      <c r="Q361" s="78"/>
      <c r="R361" s="78"/>
      <c r="S361" s="78"/>
      <c r="T361" s="79"/>
      <c r="U361" s="66"/>
      <c r="V361" s="66"/>
      <c r="W361" s="66"/>
      <c r="X361" s="66"/>
      <c r="Y361" s="68"/>
      <c r="Z361" s="68"/>
      <c r="AA361" s="68"/>
      <c r="AB361" s="68"/>
      <c r="AC361" s="74"/>
      <c r="AD361" s="74"/>
      <c r="AE361" s="74"/>
      <c r="AF361" s="74"/>
      <c r="AG361" s="65" t="s">
        <v>618</v>
      </c>
      <c r="AH361" s="65" t="s">
        <v>619</v>
      </c>
      <c r="AI361" s="150" t="s">
        <v>998</v>
      </c>
      <c r="AJ361" s="102" t="s">
        <v>621</v>
      </c>
      <c r="AK361" s="142"/>
      <c r="AL361" s="142"/>
      <c r="AM361" s="142"/>
      <c r="AN361" s="142"/>
      <c r="AO361" s="68"/>
      <c r="AP361" s="68"/>
      <c r="AQ361" s="68"/>
      <c r="AR361" s="68"/>
      <c r="AS361" s="70"/>
      <c r="AT361" s="70"/>
      <c r="AU361" s="70"/>
      <c r="AV361" s="70"/>
      <c r="AW361" s="79"/>
      <c r="AX361" s="79"/>
      <c r="AY361" s="79"/>
      <c r="AZ361" s="79"/>
      <c r="BA361" s="70"/>
      <c r="BB361" s="70"/>
      <c r="BC361" s="70"/>
      <c r="BD361" s="70"/>
      <c r="BE361" s="100" t="s">
        <v>677</v>
      </c>
      <c r="BF361" s="100" t="s">
        <v>606</v>
      </c>
      <c r="BG361" s="101">
        <v>2</v>
      </c>
      <c r="BH361" s="100" t="s">
        <v>607</v>
      </c>
    </row>
    <row r="362" spans="1:60" ht="36" customHeight="1">
      <c r="A362" s="136">
        <v>111001098833</v>
      </c>
      <c r="B362" s="137" t="s">
        <v>365</v>
      </c>
      <c r="C362" s="138" t="s">
        <v>81</v>
      </c>
      <c r="D362" s="139" t="s">
        <v>182</v>
      </c>
      <c r="I362" s="64" t="s">
        <v>622</v>
      </c>
      <c r="J362" s="104" t="s">
        <v>623</v>
      </c>
      <c r="K362" s="104" t="s">
        <v>624</v>
      </c>
      <c r="L362" s="104" t="s">
        <v>625</v>
      </c>
      <c r="M362" s="89"/>
      <c r="N362" s="89"/>
      <c r="O362" s="89"/>
      <c r="P362" s="89"/>
      <c r="Q362" s="78"/>
      <c r="R362" s="78"/>
      <c r="S362" s="78"/>
      <c r="T362" s="79"/>
      <c r="U362" s="66"/>
      <c r="V362" s="66"/>
      <c r="W362" s="66"/>
      <c r="X362" s="66"/>
      <c r="Y362" s="68" t="s">
        <v>999</v>
      </c>
      <c r="Z362" s="68" t="s">
        <v>1000</v>
      </c>
      <c r="AA362" s="68" t="s">
        <v>680</v>
      </c>
      <c r="AB362" s="68" t="s">
        <v>782</v>
      </c>
      <c r="AC362" s="74"/>
      <c r="AD362" s="74"/>
      <c r="AE362" s="74"/>
      <c r="AF362" s="74"/>
      <c r="AG362" s="65" t="s">
        <v>618</v>
      </c>
      <c r="AH362" s="65" t="s">
        <v>619</v>
      </c>
      <c r="AI362" s="150" t="s">
        <v>704</v>
      </c>
      <c r="AJ362" s="102" t="s">
        <v>621</v>
      </c>
      <c r="AK362" s="142"/>
      <c r="AL362" s="142"/>
      <c r="AM362" s="142"/>
      <c r="AN362" s="142"/>
      <c r="AO362" s="86" t="s">
        <v>601</v>
      </c>
      <c r="AP362" s="86" t="s">
        <v>602</v>
      </c>
      <c r="AQ362" s="86" t="s">
        <v>603</v>
      </c>
      <c r="AR362" s="86" t="s">
        <v>604</v>
      </c>
      <c r="AS362" s="70"/>
      <c r="AT362" s="70"/>
      <c r="AU362" s="70"/>
      <c r="AV362" s="70"/>
      <c r="AW362" s="76" t="s">
        <v>641</v>
      </c>
      <c r="AX362" s="76" t="s">
        <v>642</v>
      </c>
      <c r="AY362" s="76">
        <v>8</v>
      </c>
      <c r="AZ362" s="76" t="s">
        <v>643</v>
      </c>
      <c r="BA362" s="70"/>
      <c r="BB362" s="70"/>
      <c r="BC362" s="70"/>
      <c r="BD362" s="70"/>
      <c r="BE362" s="100" t="s">
        <v>677</v>
      </c>
      <c r="BF362" s="100" t="s">
        <v>606</v>
      </c>
      <c r="BG362" s="101">
        <v>2</v>
      </c>
      <c r="BH362" s="100" t="s">
        <v>607</v>
      </c>
    </row>
    <row r="363" spans="1:60" ht="36" customHeight="1">
      <c r="A363" s="136">
        <v>111001013820</v>
      </c>
      <c r="B363" s="137" t="s">
        <v>181</v>
      </c>
      <c r="C363" s="138" t="s">
        <v>81</v>
      </c>
      <c r="D363" s="139" t="s">
        <v>182</v>
      </c>
      <c r="I363" s="64" t="s">
        <v>622</v>
      </c>
      <c r="J363" s="64" t="s">
        <v>623</v>
      </c>
      <c r="K363" s="64" t="s">
        <v>624</v>
      </c>
      <c r="L363" s="64" t="s">
        <v>625</v>
      </c>
      <c r="M363" s="89"/>
      <c r="N363" s="89"/>
      <c r="O363" s="89"/>
      <c r="P363" s="89"/>
      <c r="Q363" s="78"/>
      <c r="R363" s="78"/>
      <c r="S363" s="78"/>
      <c r="T363" s="79"/>
      <c r="U363" s="66"/>
      <c r="V363" s="66"/>
      <c r="W363" s="66"/>
      <c r="X363" s="66"/>
      <c r="Y363" s="68"/>
      <c r="Z363" s="68"/>
      <c r="AA363" s="68"/>
      <c r="AB363" s="68"/>
      <c r="AC363" s="74"/>
      <c r="AD363" s="92"/>
      <c r="AE363" s="91"/>
      <c r="AF363" s="89"/>
      <c r="AG363" s="79"/>
      <c r="AH363" s="79"/>
      <c r="AI363" s="146" t="s">
        <v>600</v>
      </c>
      <c r="AJ363" s="103" t="s">
        <v>600</v>
      </c>
      <c r="AK363" s="142"/>
      <c r="AL363" s="142"/>
      <c r="AM363" s="142"/>
      <c r="AN363" s="142"/>
      <c r="AO363" s="68"/>
      <c r="AP363" s="151"/>
      <c r="AQ363" s="151"/>
      <c r="AR363" s="68"/>
      <c r="AS363" s="70"/>
      <c r="AT363" s="70"/>
      <c r="AU363" s="70"/>
      <c r="AV363" s="70"/>
      <c r="AW363" s="79"/>
      <c r="AX363" s="79"/>
      <c r="AY363" s="79"/>
      <c r="AZ363" s="79"/>
      <c r="BA363" s="70"/>
      <c r="BB363" s="70"/>
      <c r="BC363" s="70"/>
      <c r="BD363" s="70"/>
      <c r="BE363" s="100" t="s">
        <v>677</v>
      </c>
      <c r="BF363" s="100" t="s">
        <v>606</v>
      </c>
      <c r="BG363" s="101">
        <v>2</v>
      </c>
      <c r="BH363" s="100" t="s">
        <v>607</v>
      </c>
    </row>
    <row r="364" spans="1:60" ht="36" customHeight="1">
      <c r="A364" s="136">
        <v>111001013935</v>
      </c>
      <c r="B364" s="137" t="s">
        <v>183</v>
      </c>
      <c r="C364" s="138" t="s">
        <v>81</v>
      </c>
      <c r="D364" s="139" t="s">
        <v>182</v>
      </c>
      <c r="I364" s="152"/>
      <c r="J364" s="152"/>
      <c r="K364" s="152"/>
      <c r="L364" s="153"/>
      <c r="M364" s="89"/>
      <c r="N364" s="89"/>
      <c r="O364" s="89"/>
      <c r="P364" s="89"/>
      <c r="Q364" s="78" t="s">
        <v>650</v>
      </c>
      <c r="R364" s="80" t="s">
        <v>651</v>
      </c>
      <c r="S364" s="78" t="s">
        <v>1001</v>
      </c>
      <c r="T364" s="79" t="s">
        <v>617</v>
      </c>
      <c r="U364" s="66"/>
      <c r="V364" s="66"/>
      <c r="W364" s="66"/>
      <c r="X364" s="66"/>
      <c r="Y364" s="68"/>
      <c r="Z364" s="68"/>
      <c r="AA364" s="68"/>
      <c r="AB364" s="68"/>
      <c r="AC364" s="74"/>
      <c r="AD364" s="74"/>
      <c r="AE364" s="74"/>
      <c r="AF364" s="74"/>
      <c r="AG364" s="79"/>
      <c r="AH364" s="79"/>
      <c r="AI364" s="146" t="s">
        <v>600</v>
      </c>
      <c r="AJ364" s="103" t="s">
        <v>600</v>
      </c>
      <c r="AK364" s="142"/>
      <c r="AL364" s="142"/>
      <c r="AM364" s="142"/>
      <c r="AN364" s="142"/>
      <c r="AO364" s="86" t="s">
        <v>645</v>
      </c>
      <c r="AP364" s="86" t="s">
        <v>646</v>
      </c>
      <c r="AQ364" s="86" t="s">
        <v>654</v>
      </c>
      <c r="AR364" s="86" t="s">
        <v>604</v>
      </c>
      <c r="AS364" s="70"/>
      <c r="AT364" s="70"/>
      <c r="AU364" s="70"/>
      <c r="AV364" s="70"/>
      <c r="AW364" s="79"/>
      <c r="AX364" s="79"/>
      <c r="AY364" s="79"/>
      <c r="AZ364" s="79"/>
      <c r="BA364" s="70"/>
      <c r="BB364" s="70"/>
      <c r="BC364" s="70"/>
      <c r="BD364" s="70"/>
      <c r="BE364" s="100" t="s">
        <v>677</v>
      </c>
      <c r="BF364" s="100" t="s">
        <v>606</v>
      </c>
      <c r="BG364" s="101">
        <v>2</v>
      </c>
      <c r="BH364" s="100" t="s">
        <v>607</v>
      </c>
    </row>
    <row r="365" spans="1:60" ht="36" customHeight="1">
      <c r="A365" s="136">
        <v>111001065234</v>
      </c>
      <c r="B365" s="137" t="s">
        <v>326</v>
      </c>
      <c r="C365" s="138" t="s">
        <v>81</v>
      </c>
      <c r="D365" s="139" t="s">
        <v>182</v>
      </c>
      <c r="I365" s="64" t="s">
        <v>622</v>
      </c>
      <c r="J365" s="104" t="s">
        <v>623</v>
      </c>
      <c r="K365" s="104" t="s">
        <v>624</v>
      </c>
      <c r="L365" s="104" t="s">
        <v>625</v>
      </c>
      <c r="M365" s="89"/>
      <c r="N365" s="89"/>
      <c r="O365" s="89"/>
      <c r="P365" s="89"/>
      <c r="Q365" s="78" t="s">
        <v>650</v>
      </c>
      <c r="R365" s="80" t="s">
        <v>651</v>
      </c>
      <c r="S365" s="78" t="s">
        <v>1002</v>
      </c>
      <c r="T365" s="79" t="s">
        <v>617</v>
      </c>
      <c r="U365" s="66" t="s">
        <v>596</v>
      </c>
      <c r="V365" s="66" t="s">
        <v>597</v>
      </c>
      <c r="W365" s="66" t="s">
        <v>598</v>
      </c>
      <c r="X365" s="66" t="s">
        <v>599</v>
      </c>
      <c r="Y365" s="68"/>
      <c r="Z365" s="68"/>
      <c r="AA365" s="68"/>
      <c r="AB365" s="68"/>
      <c r="AC365" s="74"/>
      <c r="AD365" s="74"/>
      <c r="AE365" s="74"/>
      <c r="AF365" s="74"/>
      <c r="AG365" s="65" t="s">
        <v>618</v>
      </c>
      <c r="AH365" s="65" t="s">
        <v>619</v>
      </c>
      <c r="AI365" s="150" t="s">
        <v>790</v>
      </c>
      <c r="AJ365" s="102" t="s">
        <v>621</v>
      </c>
      <c r="AK365" s="97" t="s">
        <v>627</v>
      </c>
      <c r="AL365" s="97" t="s">
        <v>628</v>
      </c>
      <c r="AM365" s="97" t="s">
        <v>629</v>
      </c>
      <c r="AN365" s="97" t="s">
        <v>630</v>
      </c>
      <c r="AO365" s="68"/>
      <c r="AP365" s="68"/>
      <c r="AQ365" s="68"/>
      <c r="AR365" s="68"/>
      <c r="AS365" s="70"/>
      <c r="AT365" s="70"/>
      <c r="AU365" s="70"/>
      <c r="AV365" s="70"/>
      <c r="AW365" s="79"/>
      <c r="AX365" s="79"/>
      <c r="AY365" s="79"/>
      <c r="AZ365" s="79"/>
      <c r="BA365" s="70"/>
      <c r="BB365" s="70"/>
      <c r="BC365" s="70"/>
      <c r="BD365" s="70"/>
      <c r="BE365" s="100" t="s">
        <v>677</v>
      </c>
      <c r="BF365" s="100" t="s">
        <v>606</v>
      </c>
      <c r="BG365" s="101">
        <v>2</v>
      </c>
      <c r="BH365" s="100" t="s">
        <v>607</v>
      </c>
    </row>
    <row r="366" spans="1:60" ht="36" customHeight="1">
      <c r="A366" s="136">
        <v>111001104353</v>
      </c>
      <c r="B366" s="143" t="s">
        <v>384</v>
      </c>
      <c r="C366" s="138" t="s">
        <v>77</v>
      </c>
      <c r="D366" s="139" t="s">
        <v>182</v>
      </c>
      <c r="I366" s="64" t="s">
        <v>622</v>
      </c>
      <c r="J366" s="64" t="s">
        <v>623</v>
      </c>
      <c r="K366" s="64" t="s">
        <v>624</v>
      </c>
      <c r="L366" s="64" t="s">
        <v>625</v>
      </c>
      <c r="M366" s="89"/>
      <c r="N366" s="89"/>
      <c r="O366" s="89"/>
      <c r="P366" s="89"/>
      <c r="Q366" s="78"/>
      <c r="R366" s="78"/>
      <c r="S366" s="78"/>
      <c r="T366" s="79"/>
      <c r="U366" s="66"/>
      <c r="V366" s="66"/>
      <c r="W366" s="66"/>
      <c r="X366" s="66"/>
      <c r="Y366" s="68"/>
      <c r="Z366" s="68"/>
      <c r="AA366" s="68"/>
      <c r="AB366" s="68"/>
      <c r="AC366" s="74"/>
      <c r="AD366" s="74"/>
      <c r="AE366" s="74"/>
      <c r="AF366" s="74"/>
      <c r="AG366" s="79"/>
      <c r="AH366" s="79"/>
      <c r="AI366" s="146" t="s">
        <v>600</v>
      </c>
      <c r="AJ366" s="103" t="s">
        <v>600</v>
      </c>
      <c r="AK366" s="142"/>
      <c r="AL366" s="142"/>
      <c r="AM366" s="142"/>
      <c r="AN366" s="142"/>
      <c r="AO366" s="68"/>
      <c r="AP366" s="68"/>
      <c r="AQ366" s="68"/>
      <c r="AR366" s="68"/>
      <c r="AS366" s="70"/>
      <c r="AT366" s="70"/>
      <c r="AU366" s="70"/>
      <c r="AV366" s="70"/>
      <c r="AW366" s="79"/>
      <c r="AX366" s="79"/>
      <c r="AY366" s="79"/>
      <c r="AZ366" s="79"/>
      <c r="BA366" s="70"/>
      <c r="BB366" s="70"/>
      <c r="BC366" s="70"/>
      <c r="BD366" s="70"/>
      <c r="BE366" s="100" t="s">
        <v>677</v>
      </c>
      <c r="BF366" s="100" t="s">
        <v>606</v>
      </c>
      <c r="BG366" s="101">
        <v>3</v>
      </c>
      <c r="BH366" s="100" t="s">
        <v>607</v>
      </c>
    </row>
    <row r="367" spans="1:60" ht="36" customHeight="1">
      <c r="A367" s="136">
        <v>111850000740</v>
      </c>
      <c r="B367" s="137" t="s">
        <v>457</v>
      </c>
      <c r="C367" s="138" t="s">
        <v>81</v>
      </c>
      <c r="D367" s="139" t="s">
        <v>182</v>
      </c>
      <c r="I367" s="74"/>
      <c r="J367" s="74"/>
      <c r="K367" s="74"/>
      <c r="L367" s="74"/>
      <c r="M367" s="89"/>
      <c r="N367" s="89"/>
      <c r="O367" s="89"/>
      <c r="P367" s="89"/>
      <c r="Q367" s="78"/>
      <c r="R367" s="78"/>
      <c r="S367" s="78"/>
      <c r="T367" s="79"/>
      <c r="U367" s="66"/>
      <c r="V367" s="66"/>
      <c r="W367" s="66"/>
      <c r="X367" s="66"/>
      <c r="Y367" s="68" t="s">
        <v>764</v>
      </c>
      <c r="Z367" s="68" t="s">
        <v>679</v>
      </c>
      <c r="AA367" s="68" t="s">
        <v>680</v>
      </c>
      <c r="AB367" s="68" t="s">
        <v>681</v>
      </c>
      <c r="AC367" s="74"/>
      <c r="AD367" s="74"/>
      <c r="AE367" s="74"/>
      <c r="AF367" s="74"/>
      <c r="AG367" s="65" t="s">
        <v>618</v>
      </c>
      <c r="AH367" s="65" t="s">
        <v>619</v>
      </c>
      <c r="AI367" s="150" t="s">
        <v>724</v>
      </c>
      <c r="AJ367" s="102" t="s">
        <v>621</v>
      </c>
      <c r="AK367" s="142"/>
      <c r="AL367" s="142"/>
      <c r="AM367" s="142"/>
      <c r="AN367" s="142"/>
      <c r="AO367" s="72" t="s">
        <v>631</v>
      </c>
      <c r="AP367" s="72" t="s">
        <v>632</v>
      </c>
      <c r="AQ367" s="72" t="s">
        <v>798</v>
      </c>
      <c r="AR367" s="72" t="s">
        <v>634</v>
      </c>
      <c r="AS367" s="70"/>
      <c r="AT367" s="70"/>
      <c r="AU367" s="70"/>
      <c r="AV367" s="70"/>
      <c r="AW367" s="79"/>
      <c r="AX367" s="79"/>
      <c r="AY367" s="79"/>
      <c r="AZ367" s="79"/>
      <c r="BA367" s="70"/>
      <c r="BB367" s="70"/>
      <c r="BC367" s="70"/>
      <c r="BD367" s="70"/>
      <c r="BE367" s="100" t="s">
        <v>677</v>
      </c>
      <c r="BF367" s="100" t="s">
        <v>606</v>
      </c>
      <c r="BG367" s="101">
        <v>3</v>
      </c>
      <c r="BH367" s="100" t="s">
        <v>607</v>
      </c>
    </row>
    <row r="368" spans="1:60" ht="36" customHeight="1">
      <c r="A368" s="136">
        <v>111001044270</v>
      </c>
      <c r="B368" s="137" t="s">
        <v>306</v>
      </c>
      <c r="C368" s="138" t="s">
        <v>81</v>
      </c>
      <c r="D368" s="139" t="s">
        <v>182</v>
      </c>
      <c r="I368" s="64" t="s">
        <v>622</v>
      </c>
      <c r="J368" s="64" t="s">
        <v>623</v>
      </c>
      <c r="K368" s="64" t="s">
        <v>624</v>
      </c>
      <c r="L368" s="64" t="s">
        <v>625</v>
      </c>
      <c r="M368" s="89"/>
      <c r="N368" s="89"/>
      <c r="O368" s="89"/>
      <c r="P368" s="89"/>
      <c r="Q368" s="78"/>
      <c r="R368" s="78"/>
      <c r="S368" s="78"/>
      <c r="T368" s="79"/>
      <c r="U368" s="66"/>
      <c r="V368" s="66"/>
      <c r="W368" s="66"/>
      <c r="X368" s="66"/>
      <c r="Y368" s="68"/>
      <c r="Z368" s="68"/>
      <c r="AA368" s="68"/>
      <c r="AB368" s="68"/>
      <c r="AC368" s="74"/>
      <c r="AD368" s="74"/>
      <c r="AE368" s="74"/>
      <c r="AF368" s="74"/>
      <c r="AG368" s="65" t="s">
        <v>618</v>
      </c>
      <c r="AH368" s="65" t="s">
        <v>619</v>
      </c>
      <c r="AI368" s="150" t="s">
        <v>826</v>
      </c>
      <c r="AJ368" s="102" t="s">
        <v>621</v>
      </c>
      <c r="AK368" s="97" t="s">
        <v>627</v>
      </c>
      <c r="AL368" s="97" t="s">
        <v>628</v>
      </c>
      <c r="AM368" s="97" t="s">
        <v>629</v>
      </c>
      <c r="AN368" s="97" t="s">
        <v>630</v>
      </c>
      <c r="AO368" s="68"/>
      <c r="AP368" s="68"/>
      <c r="AQ368" s="68"/>
      <c r="AR368" s="68"/>
      <c r="AS368" s="70"/>
      <c r="AT368" s="70"/>
      <c r="AU368" s="70"/>
      <c r="AV368" s="70"/>
      <c r="AW368" s="79"/>
      <c r="AX368" s="78"/>
      <c r="AY368" s="78"/>
      <c r="AZ368" s="78"/>
      <c r="BA368" s="70"/>
      <c r="BB368" s="70"/>
      <c r="BC368" s="70"/>
      <c r="BD368" s="70"/>
      <c r="BE368" s="100" t="s">
        <v>677</v>
      </c>
      <c r="BF368" s="100" t="s">
        <v>606</v>
      </c>
      <c r="BG368" s="101">
        <v>3</v>
      </c>
      <c r="BH368" s="100" t="s">
        <v>607</v>
      </c>
    </row>
    <row r="369" spans="1:60" ht="36" customHeight="1">
      <c r="A369" s="136">
        <v>111001078638</v>
      </c>
      <c r="B369" s="143" t="s">
        <v>339</v>
      </c>
      <c r="C369" s="138" t="s">
        <v>81</v>
      </c>
      <c r="D369" s="139" t="s">
        <v>182</v>
      </c>
      <c r="I369" s="64" t="s">
        <v>622</v>
      </c>
      <c r="J369" s="64" t="s">
        <v>623</v>
      </c>
      <c r="K369" s="64" t="s">
        <v>624</v>
      </c>
      <c r="L369" s="64" t="s">
        <v>625</v>
      </c>
      <c r="M369" s="89"/>
      <c r="N369" s="89"/>
      <c r="O369" s="89"/>
      <c r="P369" s="89"/>
      <c r="Q369" s="78" t="s">
        <v>650</v>
      </c>
      <c r="R369" s="80" t="s">
        <v>651</v>
      </c>
      <c r="S369" s="78" t="s">
        <v>1003</v>
      </c>
      <c r="T369" s="79" t="s">
        <v>617</v>
      </c>
      <c r="U369" s="66"/>
      <c r="V369" s="66"/>
      <c r="W369" s="66"/>
      <c r="X369" s="66"/>
      <c r="Y369" s="68"/>
      <c r="Z369" s="68"/>
      <c r="AA369" s="68"/>
      <c r="AB369" s="68"/>
      <c r="AC369" s="74"/>
      <c r="AD369" s="74"/>
      <c r="AE369" s="74"/>
      <c r="AF369" s="74"/>
      <c r="AG369" s="65" t="s">
        <v>618</v>
      </c>
      <c r="AH369" s="65" t="s">
        <v>619</v>
      </c>
      <c r="AI369" s="150" t="s">
        <v>789</v>
      </c>
      <c r="AJ369" s="102" t="s">
        <v>621</v>
      </c>
      <c r="AK369" s="142"/>
      <c r="AL369" s="142"/>
      <c r="AM369" s="142"/>
      <c r="AN369" s="142"/>
      <c r="AO369" s="68"/>
      <c r="AP369" s="68"/>
      <c r="AQ369" s="68"/>
      <c r="AR369" s="68"/>
      <c r="AS369" s="70"/>
      <c r="AT369" s="70"/>
      <c r="AU369" s="70"/>
      <c r="AV369" s="70"/>
      <c r="AW369" s="79"/>
      <c r="AX369" s="78"/>
      <c r="AY369" s="78"/>
      <c r="AZ369" s="78"/>
      <c r="BA369" s="70"/>
      <c r="BB369" s="70"/>
      <c r="BC369" s="70"/>
      <c r="BD369" s="70"/>
      <c r="BE369" s="100" t="s">
        <v>677</v>
      </c>
      <c r="BF369" s="100" t="s">
        <v>606</v>
      </c>
      <c r="BG369" s="101">
        <v>2</v>
      </c>
      <c r="BH369" s="100" t="s">
        <v>607</v>
      </c>
    </row>
    <row r="370" spans="1:60" ht="36" customHeight="1">
      <c r="A370" s="136">
        <v>211850001481</v>
      </c>
      <c r="B370" s="137" t="s">
        <v>490</v>
      </c>
      <c r="C370" s="138" t="s">
        <v>81</v>
      </c>
      <c r="D370" s="139" t="s">
        <v>182</v>
      </c>
      <c r="I370" s="74"/>
      <c r="J370" s="74"/>
      <c r="K370" s="74"/>
      <c r="L370" s="74"/>
      <c r="M370" s="89"/>
      <c r="N370" s="89"/>
      <c r="O370" s="89"/>
      <c r="P370" s="89"/>
      <c r="Q370" s="78"/>
      <c r="R370" s="78"/>
      <c r="S370" s="78"/>
      <c r="T370" s="79"/>
      <c r="U370" s="66"/>
      <c r="V370" s="66"/>
      <c r="W370" s="66"/>
      <c r="X370" s="66"/>
      <c r="Y370" s="68"/>
      <c r="Z370" s="68"/>
      <c r="AA370" s="68"/>
      <c r="AB370" s="68"/>
      <c r="AC370" s="74"/>
      <c r="AD370" s="74"/>
      <c r="AE370" s="74"/>
      <c r="AF370" s="74"/>
      <c r="AG370" s="65" t="s">
        <v>618</v>
      </c>
      <c r="AH370" s="65" t="s">
        <v>619</v>
      </c>
      <c r="AI370" s="150" t="s">
        <v>916</v>
      </c>
      <c r="AJ370" s="102" t="s">
        <v>621</v>
      </c>
      <c r="AK370" s="97" t="s">
        <v>705</v>
      </c>
      <c r="AL370" s="97" t="s">
        <v>706</v>
      </c>
      <c r="AM370" s="97" t="s">
        <v>707</v>
      </c>
      <c r="AN370" s="97" t="s">
        <v>708</v>
      </c>
      <c r="AO370" s="68"/>
      <c r="AP370" s="68"/>
      <c r="AQ370" s="68"/>
      <c r="AR370" s="68"/>
      <c r="AS370" s="84" t="s">
        <v>684</v>
      </c>
      <c r="AT370" s="85" t="s">
        <v>685</v>
      </c>
      <c r="AU370" s="70">
        <v>1</v>
      </c>
      <c r="AV370" s="85" t="s">
        <v>686</v>
      </c>
      <c r="AW370" s="79"/>
      <c r="AX370" s="79"/>
      <c r="AY370" s="79"/>
      <c r="AZ370" s="79"/>
      <c r="BA370" s="70"/>
      <c r="BB370" s="70"/>
      <c r="BC370" s="70"/>
      <c r="BD370" s="70"/>
      <c r="BE370" s="100" t="s">
        <v>677</v>
      </c>
      <c r="BF370" s="100" t="s">
        <v>606</v>
      </c>
      <c r="BG370" s="101">
        <v>4</v>
      </c>
      <c r="BH370" s="100" t="s">
        <v>607</v>
      </c>
    </row>
    <row r="371" spans="1:60" ht="36" customHeight="1">
      <c r="A371" s="136">
        <v>111001094439</v>
      </c>
      <c r="B371" s="137" t="s">
        <v>360</v>
      </c>
      <c r="C371" s="138" t="s">
        <v>81</v>
      </c>
      <c r="D371" s="139" t="s">
        <v>182</v>
      </c>
      <c r="I371" s="64" t="s">
        <v>622</v>
      </c>
      <c r="J371" s="64" t="s">
        <v>623</v>
      </c>
      <c r="K371" s="64" t="s">
        <v>624</v>
      </c>
      <c r="L371" s="64" t="s">
        <v>625</v>
      </c>
      <c r="M371" s="89"/>
      <c r="N371" s="89"/>
      <c r="O371" s="89"/>
      <c r="P371" s="89"/>
      <c r="Q371" s="78" t="s">
        <v>650</v>
      </c>
      <c r="R371" s="80" t="s">
        <v>651</v>
      </c>
      <c r="S371" s="96" t="s">
        <v>1004</v>
      </c>
      <c r="T371" s="79" t="s">
        <v>617</v>
      </c>
      <c r="U371" s="66" t="s">
        <v>770</v>
      </c>
      <c r="V371" s="66" t="s">
        <v>689</v>
      </c>
      <c r="W371" s="66" t="s">
        <v>598</v>
      </c>
      <c r="X371" s="66" t="s">
        <v>599</v>
      </c>
      <c r="Y371" s="68"/>
      <c r="Z371" s="68"/>
      <c r="AA371" s="68"/>
      <c r="AB371" s="68"/>
      <c r="AC371" s="74"/>
      <c r="AD371" s="74"/>
      <c r="AE371" s="74"/>
      <c r="AF371" s="74"/>
      <c r="AG371" s="65" t="s">
        <v>618</v>
      </c>
      <c r="AH371" s="65" t="s">
        <v>619</v>
      </c>
      <c r="AI371" s="150" t="s">
        <v>816</v>
      </c>
      <c r="AJ371" s="102" t="s">
        <v>621</v>
      </c>
      <c r="AK371" s="142"/>
      <c r="AL371" s="142"/>
      <c r="AM371" s="142"/>
      <c r="AN371" s="142"/>
      <c r="AO371" s="86" t="s">
        <v>645</v>
      </c>
      <c r="AP371" s="86" t="s">
        <v>646</v>
      </c>
      <c r="AQ371" s="86" t="s">
        <v>654</v>
      </c>
      <c r="AR371" s="86" t="s">
        <v>604</v>
      </c>
      <c r="AS371" s="70"/>
      <c r="AT371" s="70"/>
      <c r="AU371" s="70"/>
      <c r="AV371" s="70"/>
      <c r="AW371" s="79"/>
      <c r="AX371" s="79"/>
      <c r="AY371" s="79"/>
      <c r="AZ371" s="79"/>
      <c r="BA371" s="70"/>
      <c r="BB371" s="70"/>
      <c r="BC371" s="70"/>
      <c r="BD371" s="70"/>
      <c r="BE371" s="100" t="s">
        <v>677</v>
      </c>
      <c r="BF371" s="100" t="s">
        <v>606</v>
      </c>
      <c r="BG371" s="101">
        <v>4</v>
      </c>
      <c r="BH371" s="100" t="s">
        <v>607</v>
      </c>
    </row>
    <row r="372" spans="1:60" ht="36" customHeight="1">
      <c r="A372" s="136">
        <v>111001086584</v>
      </c>
      <c r="B372" s="137" t="s">
        <v>343</v>
      </c>
      <c r="C372" s="138" t="s">
        <v>77</v>
      </c>
      <c r="D372" s="139" t="s">
        <v>197</v>
      </c>
      <c r="I372" s="74"/>
      <c r="J372" s="74"/>
      <c r="K372" s="74"/>
      <c r="L372" s="74"/>
      <c r="M372" s="89"/>
      <c r="N372" s="89"/>
      <c r="O372" s="89"/>
      <c r="P372" s="89"/>
      <c r="Q372" s="78"/>
      <c r="R372" s="78"/>
      <c r="S372" s="78"/>
      <c r="T372" s="79"/>
      <c r="U372" s="66" t="s">
        <v>596</v>
      </c>
      <c r="V372" s="66" t="s">
        <v>597</v>
      </c>
      <c r="W372" s="66" t="s">
        <v>598</v>
      </c>
      <c r="X372" s="66" t="s">
        <v>599</v>
      </c>
      <c r="Y372" s="68"/>
      <c r="Z372" s="68"/>
      <c r="AA372" s="68"/>
      <c r="AB372" s="68"/>
      <c r="AC372" s="74"/>
      <c r="AD372" s="74"/>
      <c r="AE372" s="74"/>
      <c r="AF372" s="74"/>
      <c r="AG372" s="65" t="s">
        <v>618</v>
      </c>
      <c r="AH372" s="65" t="s">
        <v>619</v>
      </c>
      <c r="AI372" s="150" t="s">
        <v>620</v>
      </c>
      <c r="AJ372" s="102" t="s">
        <v>621</v>
      </c>
      <c r="AK372" s="142"/>
      <c r="AL372" s="142"/>
      <c r="AM372" s="142"/>
      <c r="AN372" s="142"/>
      <c r="AO372" s="72" t="s">
        <v>631</v>
      </c>
      <c r="AP372" s="73" t="s">
        <v>632</v>
      </c>
      <c r="AQ372" s="73" t="s">
        <v>672</v>
      </c>
      <c r="AR372" s="73" t="s">
        <v>634</v>
      </c>
      <c r="AS372" s="70"/>
      <c r="AT372" s="70"/>
      <c r="AU372" s="70"/>
      <c r="AV372" s="70"/>
      <c r="AW372" s="79"/>
      <c r="AX372" s="79"/>
      <c r="AY372" s="79"/>
      <c r="AZ372" s="79"/>
      <c r="BA372" s="70"/>
      <c r="BB372" s="70"/>
      <c r="BC372" s="70"/>
      <c r="BD372" s="70"/>
      <c r="BE372" s="100" t="s">
        <v>677</v>
      </c>
      <c r="BF372" s="100" t="s">
        <v>606</v>
      </c>
      <c r="BG372" s="101">
        <v>3</v>
      </c>
      <c r="BH372" s="100" t="s">
        <v>607</v>
      </c>
    </row>
    <row r="373" spans="1:60" ht="36" customHeight="1">
      <c r="A373" s="136">
        <v>111001086801</v>
      </c>
      <c r="B373" s="143" t="s">
        <v>355</v>
      </c>
      <c r="C373" s="138" t="s">
        <v>77</v>
      </c>
      <c r="D373" s="139" t="s">
        <v>197</v>
      </c>
      <c r="E373" s="75" t="s">
        <v>765</v>
      </c>
      <c r="F373" s="75" t="s">
        <v>736</v>
      </c>
      <c r="G373" s="75" t="s">
        <v>1005</v>
      </c>
      <c r="H373" s="167" t="s">
        <v>738</v>
      </c>
      <c r="I373" s="64" t="s">
        <v>796</v>
      </c>
      <c r="J373" s="64" t="s">
        <v>656</v>
      </c>
      <c r="K373" s="64" t="s">
        <v>657</v>
      </c>
      <c r="L373" s="64" t="s">
        <v>625</v>
      </c>
      <c r="M373" s="89"/>
      <c r="N373" s="89"/>
      <c r="O373" s="89"/>
      <c r="P373" s="89"/>
      <c r="Q373" s="78"/>
      <c r="R373" s="80"/>
      <c r="S373" s="78"/>
      <c r="T373" s="79"/>
      <c r="U373" s="66"/>
      <c r="V373" s="66"/>
      <c r="W373" s="66"/>
      <c r="X373" s="66"/>
      <c r="Y373" s="68"/>
      <c r="Z373" s="68"/>
      <c r="AA373" s="68"/>
      <c r="AB373" s="68"/>
      <c r="AC373" s="74"/>
      <c r="AD373" s="92"/>
      <c r="AE373" s="91"/>
      <c r="AF373" s="89"/>
      <c r="AG373" s="65" t="s">
        <v>618</v>
      </c>
      <c r="AH373" s="65" t="s">
        <v>619</v>
      </c>
      <c r="AI373" s="150" t="s">
        <v>1006</v>
      </c>
      <c r="AJ373" s="102" t="s">
        <v>621</v>
      </c>
      <c r="AK373" s="142"/>
      <c r="AL373" s="142"/>
      <c r="AM373" s="142"/>
      <c r="AN373" s="142"/>
      <c r="AO373" s="86" t="s">
        <v>645</v>
      </c>
      <c r="AP373" s="86" t="s">
        <v>646</v>
      </c>
      <c r="AQ373" s="86" t="s">
        <v>654</v>
      </c>
      <c r="AR373" s="86" t="s">
        <v>604</v>
      </c>
      <c r="AS373" s="70"/>
      <c r="AT373" s="70"/>
      <c r="AU373" s="70"/>
      <c r="AV373" s="70"/>
      <c r="AW373" s="79"/>
      <c r="AX373" s="78"/>
      <c r="AY373" s="78"/>
      <c r="AZ373" s="78"/>
      <c r="BA373" s="70"/>
      <c r="BB373" s="70"/>
      <c r="BC373" s="70"/>
      <c r="BD373" s="70"/>
      <c r="BE373" s="100" t="s">
        <v>677</v>
      </c>
      <c r="BF373" s="100" t="s">
        <v>606</v>
      </c>
      <c r="BG373" s="101">
        <v>4</v>
      </c>
      <c r="BH373" s="100" t="s">
        <v>607</v>
      </c>
    </row>
    <row r="374" spans="1:60" ht="36" customHeight="1">
      <c r="A374" s="136">
        <v>211850001121</v>
      </c>
      <c r="B374" s="137" t="s">
        <v>485</v>
      </c>
      <c r="C374" s="138" t="s">
        <v>81</v>
      </c>
      <c r="D374" s="139" t="s">
        <v>197</v>
      </c>
      <c r="I374" s="64" t="s">
        <v>622</v>
      </c>
      <c r="J374" s="64" t="s">
        <v>623</v>
      </c>
      <c r="K374" s="64" t="s">
        <v>624</v>
      </c>
      <c r="L374" s="64" t="s">
        <v>625</v>
      </c>
      <c r="M374" s="89"/>
      <c r="N374" s="89"/>
      <c r="O374" s="89"/>
      <c r="P374" s="89"/>
      <c r="Q374" s="78" t="s">
        <v>596</v>
      </c>
      <c r="R374" s="80" t="s">
        <v>615</v>
      </c>
      <c r="S374" s="78" t="s">
        <v>1007</v>
      </c>
      <c r="T374" s="79" t="s">
        <v>617</v>
      </c>
      <c r="U374" s="66"/>
      <c r="V374" s="66"/>
      <c r="W374" s="66"/>
      <c r="X374" s="66"/>
      <c r="Y374" s="68" t="s">
        <v>1008</v>
      </c>
      <c r="Z374" s="68" t="s">
        <v>1009</v>
      </c>
      <c r="AA374" s="68" t="s">
        <v>662</v>
      </c>
      <c r="AB374" s="68" t="s">
        <v>782</v>
      </c>
      <c r="AC374" s="74"/>
      <c r="AD374" s="74"/>
      <c r="AE374" s="74"/>
      <c r="AF374" s="74"/>
      <c r="AG374" s="65" t="s">
        <v>618</v>
      </c>
      <c r="AH374" s="65" t="s">
        <v>619</v>
      </c>
      <c r="AI374" s="150" t="s">
        <v>776</v>
      </c>
      <c r="AJ374" s="102" t="s">
        <v>621</v>
      </c>
      <c r="AK374" s="142"/>
      <c r="AL374" s="142"/>
      <c r="AM374" s="142"/>
      <c r="AN374" s="142"/>
      <c r="AO374" s="72" t="s">
        <v>639</v>
      </c>
      <c r="AP374" s="72" t="s">
        <v>640</v>
      </c>
      <c r="AQ374" s="72" t="s">
        <v>662</v>
      </c>
      <c r="AR374" s="72" t="s">
        <v>663</v>
      </c>
      <c r="AS374" s="70"/>
      <c r="AT374" s="70"/>
      <c r="AU374" s="70"/>
      <c r="AV374" s="70"/>
      <c r="AW374" s="79"/>
      <c r="AX374" s="79"/>
      <c r="AY374" s="79"/>
      <c r="AZ374" s="79"/>
      <c r="BA374" s="70"/>
      <c r="BB374" s="70"/>
      <c r="BC374" s="70"/>
      <c r="BD374" s="70"/>
      <c r="BE374" s="100" t="s">
        <v>677</v>
      </c>
      <c r="BF374" s="100" t="s">
        <v>606</v>
      </c>
      <c r="BG374" s="101">
        <v>2</v>
      </c>
      <c r="BH374" s="100" t="s">
        <v>607</v>
      </c>
    </row>
    <row r="375" spans="1:60" ht="36" customHeight="1">
      <c r="A375" s="136">
        <v>211850001317</v>
      </c>
      <c r="B375" s="137" t="s">
        <v>488</v>
      </c>
      <c r="C375" s="138" t="s">
        <v>81</v>
      </c>
      <c r="D375" s="139" t="s">
        <v>197</v>
      </c>
      <c r="I375" s="64" t="s">
        <v>622</v>
      </c>
      <c r="J375" s="64" t="s">
        <v>623</v>
      </c>
      <c r="K375" s="64" t="s">
        <v>624</v>
      </c>
      <c r="L375" s="64" t="s">
        <v>625</v>
      </c>
      <c r="M375" s="89"/>
      <c r="N375" s="89"/>
      <c r="O375" s="89"/>
      <c r="P375" s="89"/>
      <c r="Q375" s="78"/>
      <c r="R375" s="78"/>
      <c r="S375" s="78"/>
      <c r="T375" s="79"/>
      <c r="U375" s="66" t="s">
        <v>596</v>
      </c>
      <c r="V375" s="66" t="s">
        <v>597</v>
      </c>
      <c r="W375" s="66" t="s">
        <v>598</v>
      </c>
      <c r="X375" s="66" t="s">
        <v>599</v>
      </c>
      <c r="Y375" s="68" t="s">
        <v>1010</v>
      </c>
      <c r="Z375" s="68" t="s">
        <v>928</v>
      </c>
      <c r="AA375" s="68" t="s">
        <v>662</v>
      </c>
      <c r="AB375" s="68" t="s">
        <v>782</v>
      </c>
      <c r="AC375" s="88" t="s">
        <v>658</v>
      </c>
      <c r="AD375" s="92" t="s">
        <v>659</v>
      </c>
      <c r="AE375" s="91" t="s">
        <v>860</v>
      </c>
      <c r="AF375" s="89" t="s">
        <v>661</v>
      </c>
      <c r="AG375" s="65" t="s">
        <v>618</v>
      </c>
      <c r="AH375" s="65" t="s">
        <v>619</v>
      </c>
      <c r="AI375" s="150" t="s">
        <v>791</v>
      </c>
      <c r="AJ375" s="102" t="s">
        <v>621</v>
      </c>
      <c r="AK375" s="142"/>
      <c r="AL375" s="142"/>
      <c r="AM375" s="142"/>
      <c r="AN375" s="142"/>
      <c r="AO375" s="68"/>
      <c r="AP375" s="68"/>
      <c r="AQ375" s="68"/>
      <c r="AR375" s="68"/>
      <c r="AS375" s="70"/>
      <c r="AT375" s="70"/>
      <c r="AU375" s="70"/>
      <c r="AV375" s="70"/>
      <c r="AW375" s="79"/>
      <c r="AX375" s="79"/>
      <c r="AY375" s="79"/>
      <c r="AZ375" s="79"/>
      <c r="BA375" s="70"/>
      <c r="BB375" s="70"/>
      <c r="BC375" s="70"/>
      <c r="BD375" s="70"/>
      <c r="BE375" s="100" t="s">
        <v>677</v>
      </c>
      <c r="BF375" s="100" t="s">
        <v>606</v>
      </c>
      <c r="BG375" s="101">
        <v>2</v>
      </c>
      <c r="BH375" s="100" t="s">
        <v>607</v>
      </c>
    </row>
    <row r="376" spans="1:60" ht="36" customHeight="1">
      <c r="A376" s="136">
        <v>211850001473</v>
      </c>
      <c r="B376" s="137" t="s">
        <v>489</v>
      </c>
      <c r="C376" s="138" t="s">
        <v>77</v>
      </c>
      <c r="D376" s="139" t="s">
        <v>465</v>
      </c>
      <c r="I376" s="64" t="s">
        <v>622</v>
      </c>
      <c r="J376" s="64" t="s">
        <v>623</v>
      </c>
      <c r="K376" s="64" t="s">
        <v>624</v>
      </c>
      <c r="L376" s="64" t="s">
        <v>625</v>
      </c>
      <c r="M376" s="89"/>
      <c r="N376" s="89"/>
      <c r="O376" s="89"/>
      <c r="P376" s="89"/>
      <c r="Q376" s="78"/>
      <c r="R376" s="78"/>
      <c r="S376" s="78"/>
      <c r="T376" s="79"/>
      <c r="U376" s="66" t="s">
        <v>1011</v>
      </c>
      <c r="V376" s="66" t="s">
        <v>689</v>
      </c>
      <c r="W376" s="66" t="s">
        <v>598</v>
      </c>
      <c r="X376" s="66" t="s">
        <v>599</v>
      </c>
      <c r="Y376" s="68" t="s">
        <v>1012</v>
      </c>
      <c r="Z376" s="68" t="s">
        <v>1013</v>
      </c>
      <c r="AA376" s="68" t="s">
        <v>1014</v>
      </c>
      <c r="AB376" s="68" t="s">
        <v>782</v>
      </c>
      <c r="AC376" s="88" t="s">
        <v>697</v>
      </c>
      <c r="AD376" s="92" t="s">
        <v>659</v>
      </c>
      <c r="AE376" s="91" t="s">
        <v>871</v>
      </c>
      <c r="AF376" s="89" t="s">
        <v>661</v>
      </c>
      <c r="AG376" s="65" t="s">
        <v>618</v>
      </c>
      <c r="AH376" s="65" t="s">
        <v>619</v>
      </c>
      <c r="AI376" s="150" t="s">
        <v>826</v>
      </c>
      <c r="AJ376" s="102" t="s">
        <v>621</v>
      </c>
      <c r="AK376" s="142"/>
      <c r="AL376" s="142"/>
      <c r="AM376" s="142"/>
      <c r="AN376" s="142"/>
      <c r="AO376" s="68"/>
      <c r="AP376" s="68"/>
      <c r="AQ376" s="68"/>
      <c r="AR376" s="68"/>
      <c r="AS376" s="70"/>
      <c r="AT376" s="70"/>
      <c r="AU376" s="70"/>
      <c r="AV376" s="70"/>
      <c r="AW376" s="77" t="s">
        <v>641</v>
      </c>
      <c r="AX376" s="77" t="s">
        <v>642</v>
      </c>
      <c r="AY376" s="77">
        <v>7</v>
      </c>
      <c r="AZ376" s="77" t="s">
        <v>643</v>
      </c>
      <c r="BA376" s="70"/>
      <c r="BB376" s="70"/>
      <c r="BC376" s="70"/>
      <c r="BD376" s="70"/>
      <c r="BE376" s="100" t="s">
        <v>677</v>
      </c>
      <c r="BF376" s="100" t="s">
        <v>606</v>
      </c>
      <c r="BG376" s="101">
        <v>2</v>
      </c>
      <c r="BH376" s="100" t="s">
        <v>607</v>
      </c>
    </row>
    <row r="377" spans="1:60" ht="36" customHeight="1">
      <c r="A377" s="136">
        <v>111001083011</v>
      </c>
      <c r="B377" s="137" t="s">
        <v>342</v>
      </c>
      <c r="C377" s="138" t="s">
        <v>81</v>
      </c>
      <c r="D377" s="139" t="s">
        <v>182</v>
      </c>
      <c r="I377" s="64" t="s">
        <v>622</v>
      </c>
      <c r="J377" s="104" t="s">
        <v>623</v>
      </c>
      <c r="K377" s="104" t="s">
        <v>624</v>
      </c>
      <c r="L377" s="104" t="s">
        <v>625</v>
      </c>
      <c r="M377" s="89"/>
      <c r="N377" s="89"/>
      <c r="O377" s="89"/>
      <c r="P377" s="89"/>
      <c r="Q377" s="78"/>
      <c r="R377" s="78"/>
      <c r="S377" s="78"/>
      <c r="T377" s="79"/>
      <c r="U377" s="66"/>
      <c r="V377" s="66"/>
      <c r="W377" s="66"/>
      <c r="X377" s="66"/>
      <c r="Y377" s="68" t="s">
        <v>703</v>
      </c>
      <c r="Z377" s="68" t="s">
        <v>679</v>
      </c>
      <c r="AA377" s="68" t="s">
        <v>680</v>
      </c>
      <c r="AB377" s="68">
        <v>10</v>
      </c>
      <c r="AC377" s="74"/>
      <c r="AD377" s="74"/>
      <c r="AE377" s="74"/>
      <c r="AF377" s="74"/>
      <c r="AG377" s="65" t="s">
        <v>618</v>
      </c>
      <c r="AH377" s="65" t="s">
        <v>619</v>
      </c>
      <c r="AI377" s="150" t="s">
        <v>747</v>
      </c>
      <c r="AJ377" s="102" t="s">
        <v>621</v>
      </c>
      <c r="AK377" s="97" t="s">
        <v>627</v>
      </c>
      <c r="AL377" s="98" t="s">
        <v>628</v>
      </c>
      <c r="AM377" s="98" t="s">
        <v>629</v>
      </c>
      <c r="AN377" s="98" t="s">
        <v>630</v>
      </c>
      <c r="AO377" s="68"/>
      <c r="AP377" s="68"/>
      <c r="AQ377" s="68"/>
      <c r="AR377" s="68"/>
      <c r="AS377" s="70"/>
      <c r="AT377" s="70"/>
      <c r="AU377" s="70"/>
      <c r="AV377" s="70"/>
      <c r="AW377" s="79"/>
      <c r="AX377" s="79"/>
      <c r="AY377" s="79"/>
      <c r="AZ377" s="79"/>
      <c r="BA377" s="70"/>
      <c r="BB377" s="70"/>
      <c r="BC377" s="70"/>
      <c r="BD377" s="70"/>
      <c r="BE377" s="100" t="s">
        <v>677</v>
      </c>
      <c r="BF377" s="100" t="s">
        <v>606</v>
      </c>
      <c r="BG377" s="101">
        <v>11</v>
      </c>
      <c r="BH377" s="100" t="s">
        <v>607</v>
      </c>
    </row>
    <row r="378" spans="1:60" ht="36" customHeight="1">
      <c r="A378" s="136">
        <v>311001026441</v>
      </c>
      <c r="B378" s="143" t="s">
        <v>491</v>
      </c>
      <c r="C378" s="138" t="s">
        <v>77</v>
      </c>
      <c r="D378" s="139" t="s">
        <v>119</v>
      </c>
      <c r="E378" s="75" t="s">
        <v>765</v>
      </c>
      <c r="F378" s="75" t="s">
        <v>736</v>
      </c>
      <c r="G378" s="95" t="s">
        <v>926</v>
      </c>
      <c r="H378" s="167" t="s">
        <v>738</v>
      </c>
      <c r="I378" s="89"/>
      <c r="J378" s="89"/>
      <c r="K378" s="89"/>
      <c r="L378" s="89"/>
      <c r="M378" s="89"/>
      <c r="N378" s="89"/>
      <c r="O378" s="89"/>
      <c r="P378" s="89"/>
      <c r="Q378" s="78"/>
      <c r="R378" s="78"/>
      <c r="S378" s="78"/>
      <c r="T378" s="79"/>
      <c r="U378" s="66" t="s">
        <v>596</v>
      </c>
      <c r="V378" s="66" t="s">
        <v>597</v>
      </c>
      <c r="W378" s="66" t="s">
        <v>598</v>
      </c>
      <c r="X378" s="66" t="s">
        <v>599</v>
      </c>
      <c r="Y378" s="68"/>
      <c r="Z378" s="68"/>
      <c r="AA378" s="68"/>
      <c r="AB378" s="68"/>
      <c r="AC378" s="74"/>
      <c r="AD378" s="74"/>
      <c r="AE378" s="74"/>
      <c r="AF378" s="74"/>
      <c r="AG378" s="65" t="s">
        <v>618</v>
      </c>
      <c r="AH378" s="65" t="s">
        <v>619</v>
      </c>
      <c r="AI378" s="150" t="s">
        <v>776</v>
      </c>
      <c r="AJ378" s="102" t="s">
        <v>621</v>
      </c>
      <c r="AK378" s="142"/>
      <c r="AL378" s="142"/>
      <c r="AM378" s="142"/>
      <c r="AN378" s="142"/>
      <c r="AO378" s="68"/>
      <c r="AP378" s="68"/>
      <c r="AQ378" s="68"/>
      <c r="AR378" s="68"/>
      <c r="AS378" s="70"/>
      <c r="AT378" s="70"/>
      <c r="AU378" s="70"/>
      <c r="AV378" s="70"/>
      <c r="AW378" s="79"/>
      <c r="AX378" s="79"/>
      <c r="AY378" s="79"/>
      <c r="AZ378" s="79"/>
      <c r="BA378" s="70"/>
      <c r="BB378" s="70"/>
      <c r="BC378" s="70"/>
      <c r="BD378" s="70"/>
      <c r="BE378" s="100" t="s">
        <v>677</v>
      </c>
      <c r="BF378" s="100" t="s">
        <v>606</v>
      </c>
      <c r="BG378" s="101">
        <v>1</v>
      </c>
      <c r="BH378" s="100" t="s">
        <v>607</v>
      </c>
    </row>
    <row r="379" spans="1:60" ht="36" customHeight="1">
      <c r="A379" s="136">
        <v>311001075034</v>
      </c>
      <c r="B379" s="137" t="s">
        <v>492</v>
      </c>
      <c r="C379" s="138" t="s">
        <v>77</v>
      </c>
      <c r="D379" s="139" t="s">
        <v>197</v>
      </c>
      <c r="I379" s="89"/>
      <c r="J379" s="89"/>
      <c r="K379" s="89"/>
      <c r="L379" s="89"/>
      <c r="M379" s="89"/>
      <c r="N379" s="89"/>
      <c r="O379" s="89"/>
      <c r="P379" s="89"/>
      <c r="Q379" s="78"/>
      <c r="R379" s="78"/>
      <c r="S379" s="78"/>
      <c r="T379" s="79"/>
      <c r="U379" s="66" t="s">
        <v>596</v>
      </c>
      <c r="V379" s="66" t="s">
        <v>597</v>
      </c>
      <c r="W379" s="66" t="s">
        <v>598</v>
      </c>
      <c r="X379" s="66" t="s">
        <v>599</v>
      </c>
      <c r="Y379" s="68"/>
      <c r="Z379" s="68"/>
      <c r="AA379" s="68"/>
      <c r="AB379" s="68"/>
      <c r="AC379" s="88" t="s">
        <v>697</v>
      </c>
      <c r="AD379" s="92" t="s">
        <v>659</v>
      </c>
      <c r="AE379" s="91" t="s">
        <v>844</v>
      </c>
      <c r="AF379" s="89" t="s">
        <v>732</v>
      </c>
      <c r="AG379" s="65" t="s">
        <v>618</v>
      </c>
      <c r="AH379" s="65" t="s">
        <v>619</v>
      </c>
      <c r="AI379" s="150" t="s">
        <v>616</v>
      </c>
      <c r="AJ379" s="102" t="s">
        <v>621</v>
      </c>
      <c r="AK379" s="142"/>
      <c r="AL379" s="142"/>
      <c r="AM379" s="142"/>
      <c r="AN379" s="142"/>
      <c r="AO379" s="72" t="s">
        <v>631</v>
      </c>
      <c r="AP379" s="73" t="s">
        <v>632</v>
      </c>
      <c r="AQ379" s="73" t="s">
        <v>672</v>
      </c>
      <c r="AR379" s="73" t="s">
        <v>634</v>
      </c>
      <c r="AS379" s="70"/>
      <c r="AT379" s="70"/>
      <c r="AU379" s="70"/>
      <c r="AV379" s="70"/>
      <c r="AW379" s="79"/>
      <c r="AX379" s="79"/>
      <c r="AY379" s="79"/>
      <c r="AZ379" s="79"/>
      <c r="BA379" s="70"/>
      <c r="BB379" s="70"/>
      <c r="BC379" s="70"/>
      <c r="BD379" s="70"/>
      <c r="BE379" s="100" t="s">
        <v>677</v>
      </c>
      <c r="BF379" s="100" t="s">
        <v>606</v>
      </c>
      <c r="BG379" s="101">
        <v>1</v>
      </c>
      <c r="BH379" s="100" t="s">
        <v>607</v>
      </c>
    </row>
    <row r="380" spans="1:60" ht="36" customHeight="1">
      <c r="B380" s="207"/>
      <c r="C380" s="208"/>
    </row>
    <row r="381" spans="1:60" ht="36" customHeight="1">
      <c r="B381" s="207"/>
      <c r="C381" s="208"/>
    </row>
    <row r="382" spans="1:60" ht="36" customHeight="1">
      <c r="B382" s="207"/>
      <c r="C382" s="208"/>
    </row>
    <row r="383" spans="1:60" ht="36" customHeight="1">
      <c r="B383" s="207"/>
      <c r="C383" s="208"/>
    </row>
    <row r="384" spans="1:60" ht="36" customHeight="1">
      <c r="B384" s="207"/>
      <c r="C384" s="208"/>
    </row>
    <row r="385" spans="2:2" ht="36" customHeight="1">
      <c r="B385" s="207"/>
    </row>
    <row r="386" spans="2:2" ht="36" customHeight="1">
      <c r="B386" s="207"/>
    </row>
    <row r="387" spans="2:2" ht="36" customHeight="1">
      <c r="B387" s="207"/>
    </row>
    <row r="388" spans="2:2" ht="36" customHeight="1">
      <c r="B388" s="207"/>
    </row>
    <row r="389" spans="2:2" ht="36" customHeight="1">
      <c r="B389" s="207"/>
    </row>
    <row r="390" spans="2:2" ht="36" customHeight="1">
      <c r="B390" s="207"/>
    </row>
    <row r="391" spans="2:2" ht="36" customHeight="1">
      <c r="B391" s="207"/>
    </row>
    <row r="392" spans="2:2" ht="36" customHeight="1">
      <c r="B392" s="207"/>
    </row>
    <row r="393" spans="2:2" ht="36" customHeight="1">
      <c r="B393" s="207"/>
    </row>
    <row r="394" spans="2:2" ht="36" customHeight="1">
      <c r="B394" s="207"/>
    </row>
    <row r="395" spans="2:2" ht="36" customHeight="1">
      <c r="B395" s="207"/>
    </row>
    <row r="396" spans="2:2" ht="36" customHeight="1">
      <c r="B396" s="207"/>
    </row>
    <row r="397" spans="2:2" ht="36" customHeight="1">
      <c r="B397" s="207"/>
    </row>
    <row r="398" spans="2:2" ht="36" customHeight="1">
      <c r="B398" s="207"/>
    </row>
    <row r="399" spans="2:2" ht="36" customHeight="1">
      <c r="B399" s="207"/>
    </row>
    <row r="400" spans="2:2" ht="36" customHeight="1">
      <c r="B400" s="207"/>
    </row>
    <row r="401" spans="2:2" ht="36" customHeight="1">
      <c r="B401" s="207"/>
    </row>
    <row r="402" spans="2:2" ht="36" customHeight="1">
      <c r="B402" s="207"/>
    </row>
    <row r="403" spans="2:2" ht="36" customHeight="1">
      <c r="B403" s="207"/>
    </row>
    <row r="404" spans="2:2" ht="36" customHeight="1">
      <c r="B404" s="207"/>
    </row>
    <row r="405" spans="2:2" ht="36" customHeight="1">
      <c r="B405" s="207"/>
    </row>
    <row r="406" spans="2:2" ht="36" customHeight="1">
      <c r="B406" s="207"/>
    </row>
    <row r="407" spans="2:2" ht="36" customHeight="1">
      <c r="B407" s="207"/>
    </row>
    <row r="408" spans="2:2" ht="36" customHeight="1">
      <c r="B408" s="207"/>
    </row>
    <row r="409" spans="2:2" ht="36" customHeight="1">
      <c r="B409" s="207"/>
    </row>
    <row r="410" spans="2:2" ht="36" customHeight="1">
      <c r="B410" s="207"/>
    </row>
    <row r="411" spans="2:2" ht="36" customHeight="1">
      <c r="B411" s="207"/>
    </row>
    <row r="412" spans="2:2" ht="36" customHeight="1">
      <c r="B412" s="207"/>
    </row>
    <row r="413" spans="2:2" ht="36" customHeight="1">
      <c r="B413" s="207"/>
    </row>
    <row r="414" spans="2:2" ht="36" customHeight="1">
      <c r="B414" s="207"/>
    </row>
    <row r="415" spans="2:2" ht="36" customHeight="1">
      <c r="B415" s="207"/>
    </row>
    <row r="416" spans="2:2" ht="36" customHeight="1">
      <c r="B416" s="207"/>
    </row>
    <row r="417" spans="2:2" ht="36" customHeight="1">
      <c r="B417" s="207"/>
    </row>
    <row r="418" spans="2:2" ht="36" customHeight="1">
      <c r="B418" s="207"/>
    </row>
    <row r="419" spans="2:2" ht="36" customHeight="1">
      <c r="B419" s="207"/>
    </row>
    <row r="420" spans="2:2" ht="36" customHeight="1">
      <c r="B420" s="207"/>
    </row>
    <row r="421" spans="2:2" ht="36" customHeight="1">
      <c r="B421" s="207"/>
    </row>
    <row r="422" spans="2:2" ht="36" customHeight="1">
      <c r="B422" s="207"/>
    </row>
    <row r="423" spans="2:2" ht="36" customHeight="1">
      <c r="B423" s="207"/>
    </row>
    <row r="424" spans="2:2" ht="36" customHeight="1">
      <c r="B424" s="207"/>
    </row>
    <row r="425" spans="2:2" ht="36" customHeight="1">
      <c r="B425" s="207"/>
    </row>
    <row r="426" spans="2:2" ht="36" customHeight="1">
      <c r="B426" s="207"/>
    </row>
    <row r="427" spans="2:2" ht="36" customHeight="1">
      <c r="B427" s="207"/>
    </row>
    <row r="428" spans="2:2" ht="36" customHeight="1">
      <c r="B428" s="207"/>
    </row>
    <row r="429" spans="2:2" ht="36" customHeight="1">
      <c r="B429" s="207"/>
    </row>
    <row r="430" spans="2:2" ht="36" customHeight="1">
      <c r="B430" s="207"/>
    </row>
    <row r="431" spans="2:2" ht="36" customHeight="1">
      <c r="B431" s="207"/>
    </row>
    <row r="432" spans="2:2" ht="36" customHeight="1">
      <c r="B432" s="207"/>
    </row>
    <row r="433" spans="2:2" ht="36" customHeight="1">
      <c r="B433" s="207"/>
    </row>
  </sheetData>
  <autoFilter ref="A2:BH395" xr:uid="{22D33CBD-5C0D-472A-98C4-1B23FA3CDD51}"/>
  <mergeCells count="14">
    <mergeCell ref="BE1:BH1"/>
    <mergeCell ref="BA1:BD1"/>
    <mergeCell ref="E1:H1"/>
    <mergeCell ref="I1:L1"/>
    <mergeCell ref="Q1:T1"/>
    <mergeCell ref="U1:X1"/>
    <mergeCell ref="Y1:AB1"/>
    <mergeCell ref="AW1:AZ1"/>
    <mergeCell ref="AC1:AF1"/>
    <mergeCell ref="AG1:AJ1"/>
    <mergeCell ref="AK1:AN1"/>
    <mergeCell ref="AO1:AR1"/>
    <mergeCell ref="AS1:AV1"/>
    <mergeCell ref="M1:P1"/>
  </mergeCells>
  <conditionalFormatting sqref="A1:A1048576">
    <cfRule type="duplicateValues" dxfId="1" priority="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81B5-38C8-4AF9-8E90-127AC10C1F92}">
  <dimension ref="E14:H14"/>
  <sheetViews>
    <sheetView workbookViewId="0">
      <selection activeCell="G14" sqref="G14:H14"/>
    </sheetView>
  </sheetViews>
  <sheetFormatPr defaultColWidth="8.85546875" defaultRowHeight="14.45"/>
  <sheetData>
    <row r="14" spans="5:8" ht="409.6">
      <c r="E14" s="78" t="s">
        <v>650</v>
      </c>
      <c r="F14" s="80" t="s">
        <v>1015</v>
      </c>
      <c r="G14" s="78" t="s">
        <v>1016</v>
      </c>
      <c r="H14" s="62" t="s">
        <v>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jhont</dc:creator>
  <cp:keywords/>
  <dc:description/>
  <cp:lastModifiedBy/>
  <cp:revision/>
  <dcterms:created xsi:type="dcterms:W3CDTF">2025-09-01T16:17:22Z</dcterms:created>
  <dcterms:modified xsi:type="dcterms:W3CDTF">2026-03-20T15:41:49Z</dcterms:modified>
  <cp:category/>
  <cp:contentStatus/>
</cp:coreProperties>
</file>